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definedNames>
    <definedName name="_xlnm.Print_Titles" localSheetId="0">Лист1!$A:$C</definedName>
    <definedName name="_xlnm.Print_Area" localSheetId="0">Лист1!$A$1:$I$30</definedName>
  </definedNames>
  <calcPr calcId="114210" fullCalcOnLoad="1"/>
</workbook>
</file>

<file path=xl/calcChain.xml><?xml version="1.0" encoding="utf-8"?>
<calcChain xmlns="http://schemas.openxmlformats.org/spreadsheetml/2006/main">
  <c r="E29" i="1"/>
  <c r="F29"/>
  <c r="G29"/>
  <c r="H29"/>
  <c r="I29"/>
  <c r="D29"/>
  <c r="I26"/>
  <c r="I27"/>
  <c r="I28"/>
  <c r="H26"/>
  <c r="H27"/>
  <c r="H28"/>
  <c r="I24"/>
  <c r="I25"/>
  <c r="H24"/>
  <c r="H25"/>
  <c r="E30"/>
  <c r="F30"/>
  <c r="G30"/>
  <c r="D30"/>
  <c r="I30"/>
  <c r="H30"/>
  <c r="I8"/>
  <c r="I9"/>
  <c r="I10"/>
  <c r="I11"/>
  <c r="I12"/>
  <c r="I13"/>
  <c r="I14"/>
  <c r="I15"/>
  <c r="I16"/>
  <c r="I17"/>
  <c r="I18"/>
  <c r="I19"/>
  <c r="I20"/>
  <c r="I21"/>
  <c r="I22"/>
  <c r="I23"/>
  <c r="H8"/>
  <c r="H9"/>
  <c r="H10"/>
  <c r="H11"/>
  <c r="H12"/>
  <c r="H13"/>
  <c r="H14"/>
  <c r="H15"/>
  <c r="H16"/>
  <c r="H17"/>
  <c r="H18"/>
  <c r="H19"/>
  <c r="H20"/>
  <c r="H21"/>
  <c r="H22"/>
  <c r="H23"/>
  <c r="I7"/>
  <c r="H7"/>
</calcChain>
</file>

<file path=xl/sharedStrings.xml><?xml version="1.0" encoding="utf-8"?>
<sst xmlns="http://schemas.openxmlformats.org/spreadsheetml/2006/main" count="35" uniqueCount="35">
  <si>
    <t>грн.</t>
  </si>
  <si>
    <t>ККД</t>
  </si>
  <si>
    <t>Доходи</t>
  </si>
  <si>
    <t>1455000000 - Бюджет Новоодеської мiської територiальної громади</t>
  </si>
  <si>
    <t>Факт</t>
  </si>
  <si>
    <t>+/-</t>
  </si>
  <si>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</si>
  <si>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</si>
  <si>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</si>
  <si>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</si>
  <si>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</si>
  <si>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</si>
  <si>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</si>
  <si>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</si>
  <si>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</si>
  <si>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</si>
  <si>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</si>
  <si>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</si>
  <si>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</si>
  <si>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</si>
  <si>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Всього</t>
  </si>
  <si>
    <t>Початковий річний план</t>
  </si>
  <si>
    <t>Уточнений річний план</t>
  </si>
  <si>
    <t>Уточнений план за період</t>
  </si>
  <si>
    <t>% виконання звітного періоду</t>
  </si>
  <si>
    <t>Благодійні внески, гранти та дарунки</t>
  </si>
  <si>
    <t>Всього без урахування трансферт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</si>
  <si>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</si>
  <si>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</si>
  <si>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</si>
  <si>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Аналіз виконання дохідної частини спеціального фонду бюджету Новоодеської міської територіальної громади за січень-березень 2026 року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</si>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</sst>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#0.0"/>
  </numFmts>
  <fonts count="10"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10"/>
      <color theme="1"/>
      <name val="Шрифт текста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0" xfId="0" applyFont="1" applyAlignment="1"/>
    <xf numFmtId="0" fontId="1" fillId="0" borderId="0" xfId="0" applyFont="1" applyAlignment="1"/>
    <xf numFmtId="164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4" fontId="1" fillId="0" borderId="1" xfId="1" applyNumberFormat="1" applyFont="1" applyFill="1" applyBorder="1"/>
    <xf numFmtId="164" fontId="6" fillId="0" borderId="1" xfId="0" applyNumberFormat="1" applyFont="1" applyFill="1" applyBorder="1" applyAlignment="1">
      <alignment horizontal="center"/>
    </xf>
    <xf numFmtId="0" fontId="6" fillId="0" borderId="1" xfId="5" applyFont="1" applyBorder="1"/>
    <xf numFmtId="164" fontId="6" fillId="0" borderId="1" xfId="5" applyNumberFormat="1" applyFont="1" applyBorder="1"/>
    <xf numFmtId="0" fontId="5" fillId="0" borderId="1" xfId="5" applyFont="1" applyBorder="1"/>
    <xf numFmtId="164" fontId="5" fillId="0" borderId="1" xfId="5" applyNumberFormat="1" applyFont="1" applyBorder="1"/>
    <xf numFmtId="0" fontId="5" fillId="0" borderId="1" xfId="5" applyFont="1" applyBorder="1" applyAlignment="1">
      <alignment horizontal="justify" vertical="distributed" wrapText="1"/>
    </xf>
    <xf numFmtId="0" fontId="6" fillId="0" borderId="1" xfId="5" applyFont="1" applyBorder="1" applyAlignment="1">
      <alignment horizontal="justify" vertical="distributed"/>
    </xf>
    <xf numFmtId="0" fontId="5" fillId="0" borderId="1" xfId="5" applyFont="1" applyBorder="1" applyAlignment="1">
      <alignment horizontal="justify" vertical="distributed"/>
    </xf>
    <xf numFmtId="0" fontId="6" fillId="0" borderId="1" xfId="5" applyFont="1" applyBorder="1" applyAlignment="1">
      <alignment horizontal="justify" vertical="distributed" wrapText="1"/>
    </xf>
    <xf numFmtId="0" fontId="1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1" xfId="0" applyFont="1" applyFill="1" applyBorder="1"/>
    <xf numFmtId="0" fontId="3" fillId="0" borderId="1" xfId="0" applyFont="1" applyFill="1" applyBorder="1"/>
    <xf numFmtId="0" fontId="1" fillId="0" borderId="1" xfId="0" applyFont="1" applyFill="1" applyBorder="1"/>
    <xf numFmtId="0" fontId="3" fillId="0" borderId="1" xfId="0" applyFont="1" applyBorder="1" applyAlignment="1"/>
    <xf numFmtId="0" fontId="1" fillId="0" borderId="1" xfId="0" applyFont="1" applyBorder="1" applyAlignment="1">
      <alignment horizontal="center"/>
    </xf>
  </cellXfs>
  <cellStyles count="6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  <cellStyle name="Обычный_Лист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view="pageBreakPreview" topLeftCell="A22" zoomScaleSheetLayoutView="100" workbookViewId="0">
      <selection activeCell="C28" sqref="C28"/>
    </sheetView>
  </sheetViews>
  <sheetFormatPr defaultRowHeight="12.75"/>
  <cols>
    <col min="1" max="1" width="0.140625" customWidth="1"/>
    <col min="3" max="3" width="38.5703125" customWidth="1"/>
    <col min="4" max="6" width="13.85546875" customWidth="1"/>
    <col min="7" max="7" width="11.85546875" customWidth="1"/>
    <col min="8" max="8" width="12.42578125" customWidth="1"/>
    <col min="9" max="9" width="10.42578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2.75" customHeight="1">
      <c r="A2" s="6"/>
      <c r="B2" s="7"/>
      <c r="C2" s="24" t="s">
        <v>30</v>
      </c>
      <c r="D2" s="24"/>
      <c r="E2" s="24"/>
      <c r="F2" s="24"/>
      <c r="G2" s="24"/>
      <c r="H2" s="24"/>
      <c r="I2" s="7"/>
      <c r="J2" s="7"/>
      <c r="K2" s="7"/>
      <c r="L2" s="7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/>
      <c r="B4" s="2"/>
      <c r="C4" s="2"/>
      <c r="D4" s="2"/>
      <c r="E4" s="2"/>
      <c r="F4" s="2"/>
      <c r="G4" s="2" t="s">
        <v>0</v>
      </c>
      <c r="H4" s="2"/>
      <c r="I4" s="2"/>
      <c r="J4" s="2"/>
      <c r="K4" s="2"/>
      <c r="L4" s="2"/>
    </row>
    <row r="5" spans="1:12">
      <c r="A5" s="28"/>
      <c r="B5" s="29" t="s">
        <v>1</v>
      </c>
      <c r="C5" s="29" t="s">
        <v>2</v>
      </c>
      <c r="D5" s="22" t="s">
        <v>3</v>
      </c>
      <c r="E5" s="23"/>
      <c r="F5" s="23"/>
      <c r="G5" s="23"/>
      <c r="H5" s="23"/>
      <c r="I5" s="23"/>
      <c r="J5" s="2"/>
      <c r="K5" s="2"/>
      <c r="L5" s="2"/>
    </row>
    <row r="6" spans="1:12" ht="54.75" customHeight="1">
      <c r="A6" s="28"/>
      <c r="B6" s="23"/>
      <c r="C6" s="23"/>
      <c r="D6" s="3" t="s">
        <v>21</v>
      </c>
      <c r="E6" s="3" t="s">
        <v>22</v>
      </c>
      <c r="F6" s="3" t="s">
        <v>23</v>
      </c>
      <c r="G6" s="4" t="s">
        <v>4</v>
      </c>
      <c r="H6" s="4" t="s">
        <v>5</v>
      </c>
      <c r="I6" s="3" t="s">
        <v>24</v>
      </c>
      <c r="J6" s="2"/>
      <c r="K6" s="2"/>
      <c r="L6" s="2"/>
    </row>
    <row r="7" spans="1:12">
      <c r="A7" s="5"/>
      <c r="B7" s="14">
        <v>10000000</v>
      </c>
      <c r="C7" s="19" t="s">
        <v>6</v>
      </c>
      <c r="D7" s="15">
        <v>67500</v>
      </c>
      <c r="E7" s="15">
        <v>67500</v>
      </c>
      <c r="F7" s="15">
        <v>11298</v>
      </c>
      <c r="G7" s="15">
        <v>10543.8</v>
      </c>
      <c r="H7" s="10">
        <f t="shared" ref="H7:H30" si="0">G7-F7</f>
        <v>-754.20000000000073</v>
      </c>
      <c r="I7" s="11">
        <f t="shared" ref="I7:I30" si="1">IF(F7=0,0,G7/F7*100)</f>
        <v>93.324482209240571</v>
      </c>
      <c r="J7" s="2"/>
      <c r="K7" s="2"/>
      <c r="L7" s="2"/>
    </row>
    <row r="8" spans="1:12">
      <c r="A8" s="5"/>
      <c r="B8" s="16">
        <v>19000000</v>
      </c>
      <c r="C8" s="20" t="s">
        <v>7</v>
      </c>
      <c r="D8" s="17">
        <v>67500</v>
      </c>
      <c r="E8" s="17">
        <v>67500</v>
      </c>
      <c r="F8" s="17">
        <v>11298</v>
      </c>
      <c r="G8" s="17">
        <v>10543.8</v>
      </c>
      <c r="H8" s="8">
        <f t="shared" si="0"/>
        <v>-754.20000000000073</v>
      </c>
      <c r="I8" s="9">
        <f t="shared" si="1"/>
        <v>93.324482209240571</v>
      </c>
      <c r="J8" s="2"/>
      <c r="K8" s="2"/>
      <c r="L8" s="2"/>
    </row>
    <row r="9" spans="1:12">
      <c r="A9" s="5"/>
      <c r="B9" s="16">
        <v>19010000</v>
      </c>
      <c r="C9" s="20" t="s">
        <v>8</v>
      </c>
      <c r="D9" s="17">
        <v>67500</v>
      </c>
      <c r="E9" s="17">
        <v>67500</v>
      </c>
      <c r="F9" s="17">
        <v>11298</v>
      </c>
      <c r="G9" s="17">
        <v>10543.8</v>
      </c>
      <c r="H9" s="8">
        <f t="shared" si="0"/>
        <v>-754.20000000000073</v>
      </c>
      <c r="I9" s="9">
        <f t="shared" si="1"/>
        <v>93.324482209240571</v>
      </c>
      <c r="J9" s="2"/>
      <c r="K9" s="2"/>
      <c r="L9" s="2"/>
    </row>
    <row r="10" spans="1:12" ht="63.75">
      <c r="A10" s="5"/>
      <c r="B10" s="16">
        <v>19010100</v>
      </c>
      <c r="C10" s="18" t="s">
        <v>9</v>
      </c>
      <c r="D10" s="17">
        <v>28875</v>
      </c>
      <c r="E10" s="17">
        <v>28875</v>
      </c>
      <c r="F10" s="17">
        <v>3880</v>
      </c>
      <c r="G10" s="17">
        <v>4701.08</v>
      </c>
      <c r="H10" s="8">
        <f t="shared" si="0"/>
        <v>821.07999999999993</v>
      </c>
      <c r="I10" s="9">
        <f t="shared" si="1"/>
        <v>121.16185567010309</v>
      </c>
      <c r="J10" s="2"/>
      <c r="K10" s="2"/>
      <c r="L10" s="2"/>
    </row>
    <row r="11" spans="1:12" ht="25.5">
      <c r="A11" s="5"/>
      <c r="B11" s="16">
        <v>19010200</v>
      </c>
      <c r="C11" s="18" t="s">
        <v>10</v>
      </c>
      <c r="D11" s="17">
        <v>11970</v>
      </c>
      <c r="E11" s="17">
        <v>11970</v>
      </c>
      <c r="F11" s="17">
        <v>3967</v>
      </c>
      <c r="G11" s="17">
        <v>1641.09</v>
      </c>
      <c r="H11" s="8">
        <f t="shared" si="0"/>
        <v>-2325.91</v>
      </c>
      <c r="I11" s="9">
        <f t="shared" si="1"/>
        <v>41.368540458784977</v>
      </c>
      <c r="J11" s="2"/>
      <c r="K11" s="2"/>
      <c r="L11" s="2"/>
    </row>
    <row r="12" spans="1:12" ht="51">
      <c r="A12" s="5"/>
      <c r="B12" s="16">
        <v>19010300</v>
      </c>
      <c r="C12" s="18" t="s">
        <v>11</v>
      </c>
      <c r="D12" s="17">
        <v>26655</v>
      </c>
      <c r="E12" s="17">
        <v>26655</v>
      </c>
      <c r="F12" s="17">
        <v>3451</v>
      </c>
      <c r="G12" s="17">
        <v>4201.63</v>
      </c>
      <c r="H12" s="8">
        <f t="shared" si="0"/>
        <v>750.63000000000011</v>
      </c>
      <c r="I12" s="9">
        <f t="shared" si="1"/>
        <v>121.75108664155319</v>
      </c>
      <c r="J12" s="2"/>
      <c r="K12" s="2"/>
      <c r="L12" s="2"/>
    </row>
    <row r="13" spans="1:12">
      <c r="A13" s="5"/>
      <c r="B13" s="14">
        <v>20000000</v>
      </c>
      <c r="C13" s="19" t="s">
        <v>12</v>
      </c>
      <c r="D13" s="15">
        <v>4228360</v>
      </c>
      <c r="E13" s="15">
        <v>4228360</v>
      </c>
      <c r="F13" s="15">
        <v>1057090</v>
      </c>
      <c r="G13" s="15">
        <v>4758978.2300000004</v>
      </c>
      <c r="H13" s="10">
        <f t="shared" si="0"/>
        <v>3701888.2300000004</v>
      </c>
      <c r="I13" s="11">
        <f t="shared" si="1"/>
        <v>450.19612615765931</v>
      </c>
      <c r="J13" s="2"/>
      <c r="K13" s="2"/>
      <c r="L13" s="2"/>
    </row>
    <row r="14" spans="1:12">
      <c r="A14" s="5"/>
      <c r="B14" s="16">
        <v>24000000</v>
      </c>
      <c r="C14" s="20" t="s">
        <v>27</v>
      </c>
      <c r="D14" s="17">
        <v>0</v>
      </c>
      <c r="E14" s="17">
        <v>0</v>
      </c>
      <c r="F14" s="17">
        <v>0</v>
      </c>
      <c r="G14" s="17">
        <v>172375.15</v>
      </c>
      <c r="H14" s="8">
        <f t="shared" si="0"/>
        <v>172375.15</v>
      </c>
      <c r="I14" s="9">
        <f t="shared" si="1"/>
        <v>0</v>
      </c>
      <c r="J14" s="2"/>
      <c r="K14" s="2"/>
      <c r="L14" s="2"/>
    </row>
    <row r="15" spans="1:12">
      <c r="A15" s="5"/>
      <c r="B15" s="16">
        <v>24060000</v>
      </c>
      <c r="C15" s="20" t="s">
        <v>28</v>
      </c>
      <c r="D15" s="17">
        <v>0</v>
      </c>
      <c r="E15" s="17">
        <v>0</v>
      </c>
      <c r="F15" s="17">
        <v>0</v>
      </c>
      <c r="G15" s="17">
        <v>172375.15</v>
      </c>
      <c r="H15" s="8">
        <f t="shared" si="0"/>
        <v>172375.15</v>
      </c>
      <c r="I15" s="9">
        <f t="shared" si="1"/>
        <v>0</v>
      </c>
      <c r="J15" s="2"/>
      <c r="K15" s="2"/>
      <c r="L15" s="2"/>
    </row>
    <row r="16" spans="1:12" ht="51">
      <c r="A16" s="5"/>
      <c r="B16" s="16">
        <v>24062100</v>
      </c>
      <c r="C16" s="18" t="s">
        <v>29</v>
      </c>
      <c r="D16" s="17">
        <v>0</v>
      </c>
      <c r="E16" s="17">
        <v>0</v>
      </c>
      <c r="F16" s="17">
        <v>0</v>
      </c>
      <c r="G16" s="17">
        <v>172375.15</v>
      </c>
      <c r="H16" s="8">
        <f t="shared" si="0"/>
        <v>172375.15</v>
      </c>
      <c r="I16" s="9">
        <f t="shared" si="1"/>
        <v>0</v>
      </c>
      <c r="J16" s="2"/>
      <c r="K16" s="2"/>
      <c r="L16" s="2"/>
    </row>
    <row r="17" spans="1:12">
      <c r="A17" s="5"/>
      <c r="B17" s="16">
        <v>25000000</v>
      </c>
      <c r="C17" s="20" t="s">
        <v>13</v>
      </c>
      <c r="D17" s="17">
        <v>4228360</v>
      </c>
      <c r="E17" s="17">
        <v>4228360</v>
      </c>
      <c r="F17" s="17">
        <v>1057090</v>
      </c>
      <c r="G17" s="17">
        <v>4586603.08</v>
      </c>
      <c r="H17" s="8">
        <f t="shared" si="0"/>
        <v>3529513.08</v>
      </c>
      <c r="I17" s="9">
        <f t="shared" si="1"/>
        <v>433.88955339658872</v>
      </c>
      <c r="J17" s="2"/>
      <c r="K17" s="2"/>
      <c r="L17" s="2"/>
    </row>
    <row r="18" spans="1:12" ht="38.25">
      <c r="A18" s="5"/>
      <c r="B18" s="16">
        <v>25010000</v>
      </c>
      <c r="C18" s="18" t="s">
        <v>14</v>
      </c>
      <c r="D18" s="17">
        <v>3578360</v>
      </c>
      <c r="E18" s="17">
        <v>3578360</v>
      </c>
      <c r="F18" s="17">
        <v>894590</v>
      </c>
      <c r="G18" s="17">
        <v>253996.28</v>
      </c>
      <c r="H18" s="8">
        <f t="shared" si="0"/>
        <v>-640593.72</v>
      </c>
      <c r="I18" s="9">
        <f t="shared" si="1"/>
        <v>28.39247923629819</v>
      </c>
      <c r="J18" s="2"/>
      <c r="K18" s="2"/>
      <c r="L18" s="2"/>
    </row>
    <row r="19" spans="1:12" ht="25.5">
      <c r="A19" s="5"/>
      <c r="B19" s="16">
        <v>25010100</v>
      </c>
      <c r="C19" s="18" t="s">
        <v>15</v>
      </c>
      <c r="D19" s="17">
        <v>3368060</v>
      </c>
      <c r="E19" s="17">
        <v>3368060</v>
      </c>
      <c r="F19" s="17">
        <v>842015</v>
      </c>
      <c r="G19" s="17">
        <v>207307.59</v>
      </c>
      <c r="H19" s="8">
        <f t="shared" si="0"/>
        <v>-634707.41</v>
      </c>
      <c r="I19" s="9">
        <f t="shared" si="1"/>
        <v>24.620415313266392</v>
      </c>
      <c r="J19" s="2"/>
      <c r="K19" s="2"/>
      <c r="L19" s="2"/>
    </row>
    <row r="20" spans="1:12" ht="51">
      <c r="A20" s="5"/>
      <c r="B20" s="16">
        <v>25010300</v>
      </c>
      <c r="C20" s="18" t="s">
        <v>16</v>
      </c>
      <c r="D20" s="17">
        <v>180300</v>
      </c>
      <c r="E20" s="17">
        <v>180300</v>
      </c>
      <c r="F20" s="17">
        <v>45075</v>
      </c>
      <c r="G20" s="17">
        <v>44850.05</v>
      </c>
      <c r="H20" s="8">
        <f t="shared" si="0"/>
        <v>-224.94999999999709</v>
      </c>
      <c r="I20" s="9">
        <f t="shared" si="1"/>
        <v>99.500942872989469</v>
      </c>
      <c r="J20" s="2"/>
      <c r="K20" s="2"/>
      <c r="L20" s="2"/>
    </row>
    <row r="21" spans="1:12" ht="38.25">
      <c r="A21" s="5"/>
      <c r="B21" s="16">
        <v>25010400</v>
      </c>
      <c r="C21" s="18" t="s">
        <v>17</v>
      </c>
      <c r="D21" s="17">
        <v>30000</v>
      </c>
      <c r="E21" s="17">
        <v>30000</v>
      </c>
      <c r="F21" s="17">
        <v>7500</v>
      </c>
      <c r="G21" s="17">
        <v>1838.64</v>
      </c>
      <c r="H21" s="8">
        <f t="shared" si="0"/>
        <v>-5661.36</v>
      </c>
      <c r="I21" s="9">
        <f t="shared" si="1"/>
        <v>24.5152</v>
      </c>
      <c r="J21" s="2"/>
      <c r="K21" s="2"/>
      <c r="L21" s="2"/>
    </row>
    <row r="22" spans="1:12" ht="25.5">
      <c r="A22" s="5"/>
      <c r="B22" s="16">
        <v>25020000</v>
      </c>
      <c r="C22" s="18" t="s">
        <v>18</v>
      </c>
      <c r="D22" s="17">
        <v>650000</v>
      </c>
      <c r="E22" s="17">
        <v>650000</v>
      </c>
      <c r="F22" s="17">
        <v>162500</v>
      </c>
      <c r="G22" s="17">
        <v>4332606.8</v>
      </c>
      <c r="H22" s="8">
        <f t="shared" si="0"/>
        <v>4170106.8</v>
      </c>
      <c r="I22" s="9">
        <f t="shared" si="1"/>
        <v>2666.2195692307691</v>
      </c>
      <c r="J22" s="2"/>
      <c r="K22" s="2"/>
      <c r="L22" s="2"/>
    </row>
    <row r="23" spans="1:12">
      <c r="A23" s="5"/>
      <c r="B23" s="16">
        <v>25020100</v>
      </c>
      <c r="C23" s="18" t="s">
        <v>25</v>
      </c>
      <c r="D23" s="17">
        <v>0</v>
      </c>
      <c r="E23" s="17">
        <v>0</v>
      </c>
      <c r="F23" s="17">
        <v>0</v>
      </c>
      <c r="G23" s="17">
        <v>1293676.68</v>
      </c>
      <c r="H23" s="8">
        <f t="shared" si="0"/>
        <v>1293676.68</v>
      </c>
      <c r="I23" s="9">
        <f t="shared" si="1"/>
        <v>0</v>
      </c>
      <c r="J23" s="2"/>
      <c r="K23" s="2"/>
      <c r="L23" s="2"/>
    </row>
    <row r="24" spans="1:12" ht="89.25">
      <c r="A24" s="5"/>
      <c r="B24" s="16">
        <v>25020200</v>
      </c>
      <c r="C24" s="18" t="s">
        <v>19</v>
      </c>
      <c r="D24" s="17">
        <v>650000</v>
      </c>
      <c r="E24" s="17">
        <v>650000</v>
      </c>
      <c r="F24" s="17">
        <v>162500</v>
      </c>
      <c r="G24" s="17">
        <v>3038930.12</v>
      </c>
      <c r="H24" s="8">
        <f t="shared" si="0"/>
        <v>2876430.12</v>
      </c>
      <c r="I24" s="9">
        <f t="shared" si="1"/>
        <v>1870.1108430769232</v>
      </c>
      <c r="J24" s="2"/>
      <c r="K24" s="2"/>
      <c r="L24" s="2"/>
    </row>
    <row r="25" spans="1:12">
      <c r="A25" s="5"/>
      <c r="B25" s="14">
        <v>30000000</v>
      </c>
      <c r="C25" s="21" t="s">
        <v>31</v>
      </c>
      <c r="D25" s="15">
        <v>0</v>
      </c>
      <c r="E25" s="15">
        <v>0</v>
      </c>
      <c r="F25" s="15">
        <v>0</v>
      </c>
      <c r="G25" s="15">
        <v>8712</v>
      </c>
      <c r="H25" s="10">
        <f t="shared" si="0"/>
        <v>8712</v>
      </c>
      <c r="I25" s="11">
        <f t="shared" si="1"/>
        <v>0</v>
      </c>
      <c r="J25" s="2"/>
      <c r="K25" s="2"/>
      <c r="L25" s="2"/>
    </row>
    <row r="26" spans="1:12" ht="25.5">
      <c r="A26" s="5"/>
      <c r="B26" s="16">
        <v>33000000</v>
      </c>
      <c r="C26" s="18" t="s">
        <v>32</v>
      </c>
      <c r="D26" s="17">
        <v>0</v>
      </c>
      <c r="E26" s="17">
        <v>0</v>
      </c>
      <c r="F26" s="17">
        <v>0</v>
      </c>
      <c r="G26" s="17">
        <v>8712</v>
      </c>
      <c r="H26" s="8">
        <f t="shared" si="0"/>
        <v>8712</v>
      </c>
      <c r="I26" s="9">
        <f t="shared" si="1"/>
        <v>0</v>
      </c>
      <c r="J26" s="2"/>
      <c r="K26" s="2"/>
      <c r="L26" s="2"/>
    </row>
    <row r="27" spans="1:12">
      <c r="A27" s="5"/>
      <c r="B27" s="16">
        <v>33010000</v>
      </c>
      <c r="C27" s="18" t="s">
        <v>33</v>
      </c>
      <c r="D27" s="17">
        <v>0</v>
      </c>
      <c r="E27" s="17">
        <v>0</v>
      </c>
      <c r="F27" s="17">
        <v>0</v>
      </c>
      <c r="G27" s="17">
        <v>8712</v>
      </c>
      <c r="H27" s="8">
        <f t="shared" si="0"/>
        <v>8712</v>
      </c>
      <c r="I27" s="9">
        <f t="shared" si="1"/>
        <v>0</v>
      </c>
      <c r="J27" s="2"/>
      <c r="K27" s="2"/>
      <c r="L27" s="2"/>
    </row>
    <row r="28" spans="1:12" ht="61.5" customHeight="1">
      <c r="A28" s="5"/>
      <c r="B28" s="16">
        <v>33010100</v>
      </c>
      <c r="C28" s="18" t="s">
        <v>34</v>
      </c>
      <c r="D28" s="17">
        <v>0</v>
      </c>
      <c r="E28" s="17">
        <v>0</v>
      </c>
      <c r="F28" s="17">
        <v>0</v>
      </c>
      <c r="G28" s="17">
        <v>8712</v>
      </c>
      <c r="H28" s="8">
        <f t="shared" si="0"/>
        <v>8712</v>
      </c>
      <c r="I28" s="9">
        <f t="shared" si="1"/>
        <v>0</v>
      </c>
      <c r="J28" s="2"/>
      <c r="K28" s="2"/>
      <c r="L28" s="2"/>
    </row>
    <row r="29" spans="1:12">
      <c r="A29" s="25" t="s">
        <v>26</v>
      </c>
      <c r="B29" s="26"/>
      <c r="C29" s="26"/>
      <c r="D29" s="12">
        <f>D7+D13+D25</f>
        <v>4295860</v>
      </c>
      <c r="E29" s="12">
        <f>E7+E13+E25</f>
        <v>4295860</v>
      </c>
      <c r="F29" s="12">
        <f>F7+F13+F25</f>
        <v>1068388</v>
      </c>
      <c r="G29" s="12">
        <f>G7+G13+G25</f>
        <v>4778234.03</v>
      </c>
      <c r="H29" s="13">
        <f t="shared" si="0"/>
        <v>3709846.0300000003</v>
      </c>
      <c r="I29" s="11">
        <f t="shared" si="1"/>
        <v>447.23771045724965</v>
      </c>
      <c r="J29" s="2"/>
      <c r="K29" s="2"/>
      <c r="L29" s="2"/>
    </row>
    <row r="30" spans="1:12">
      <c r="A30" s="27" t="s">
        <v>20</v>
      </c>
      <c r="B30" s="26"/>
      <c r="C30" s="26"/>
      <c r="D30" s="12">
        <f>D29</f>
        <v>4295860</v>
      </c>
      <c r="E30" s="12">
        <f>E29</f>
        <v>4295860</v>
      </c>
      <c r="F30" s="12">
        <f>F29</f>
        <v>1068388</v>
      </c>
      <c r="G30" s="12">
        <f>G29</f>
        <v>4778234.03</v>
      </c>
      <c r="H30" s="13">
        <f t="shared" si="0"/>
        <v>3709846.0300000003</v>
      </c>
      <c r="I30" s="11">
        <f t="shared" si="1"/>
        <v>447.23771045724965</v>
      </c>
      <c r="J30" s="2"/>
      <c r="K30" s="2"/>
      <c r="L30" s="2"/>
    </row>
    <row r="31" spans="1:1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</sheetData>
  <mergeCells count="7">
    <mergeCell ref="D5:I5"/>
    <mergeCell ref="C2:H2"/>
    <mergeCell ref="A29:C29"/>
    <mergeCell ref="A30:C30"/>
    <mergeCell ref="A5:A6"/>
    <mergeCell ref="B5:B6"/>
    <mergeCell ref="C5:C6"/>
  </mergeCells>
  <phoneticPr fontId="7" type="noConversion"/>
  <pageMargins left="0.59055118110236227" right="0.59055118110236227" top="0.39370078740157483" bottom="0.39370078740157483" header="0" footer="0"/>
  <pageSetup paperSize="9" scale="7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2026-02-10T09:15:44Z</cp:lastPrinted>
  <dcterms:created xsi:type="dcterms:W3CDTF">2023-12-07T09:38:46Z</dcterms:created>
  <dcterms:modified xsi:type="dcterms:W3CDTF">2026-04-02T08:01:24Z</dcterms:modified>
</cp:coreProperties>
</file>