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Секретар\Сесії\2026\Рішення 2026\56 сесія від 23.07.26\"/>
    </mc:Choice>
  </mc:AlternateContent>
  <bookViews>
    <workbookView xWindow="0" yWindow="0" windowWidth="20490" windowHeight="7530"/>
  </bookViews>
  <sheets>
    <sheet name="додаток 1" sheetId="4" r:id="rId1"/>
  </sheets>
  <definedNames>
    <definedName name="_xlnm.Print_Area" localSheetId="0">'додаток 1'!$A$1:$F$138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2" i="4" l="1"/>
  <c r="D102" i="4"/>
  <c r="C104" i="4"/>
  <c r="D105" i="4" l="1"/>
  <c r="C106" i="4"/>
  <c r="E97" i="4"/>
  <c r="F97" i="4"/>
  <c r="D97" i="4"/>
  <c r="F89" i="4" l="1"/>
  <c r="F88" i="4" s="1"/>
  <c r="E89" i="4"/>
  <c r="C89" i="4" s="1"/>
  <c r="D89" i="4"/>
  <c r="D88" i="4" s="1"/>
  <c r="C90" i="4"/>
  <c r="E88" i="4" l="1"/>
  <c r="C88" i="4"/>
  <c r="D108" i="4" l="1"/>
  <c r="C134" i="4"/>
  <c r="D79" i="4" l="1"/>
  <c r="C79" i="4" s="1"/>
  <c r="C80" i="4"/>
  <c r="D78" i="4" l="1"/>
  <c r="C78" i="4" l="1"/>
  <c r="C100" i="4"/>
  <c r="C98" i="4" l="1"/>
  <c r="C101" i="4"/>
  <c r="E108" i="4" l="1"/>
  <c r="F108" i="4"/>
  <c r="C125" i="4"/>
  <c r="E105" i="4" l="1"/>
  <c r="C135" i="4"/>
  <c r="C133" i="4"/>
  <c r="C132" i="4"/>
  <c r="C131" i="4"/>
  <c r="C130" i="4"/>
  <c r="C129" i="4"/>
  <c r="C128" i="4"/>
  <c r="C127" i="4"/>
  <c r="G126" i="4"/>
  <c r="C126" i="4"/>
  <c r="C124" i="4"/>
  <c r="C123" i="4"/>
  <c r="C122" i="4"/>
  <c r="C121" i="4"/>
  <c r="C120" i="4"/>
  <c r="C119" i="4"/>
  <c r="C118" i="4"/>
  <c r="C117" i="4"/>
  <c r="G116" i="4"/>
  <c r="C116" i="4"/>
  <c r="C115" i="4"/>
  <c r="C114" i="4"/>
  <c r="C113" i="4"/>
  <c r="C112" i="4"/>
  <c r="C111" i="4"/>
  <c r="C110" i="4"/>
  <c r="C109" i="4"/>
  <c r="F105" i="4"/>
  <c r="C108" i="4"/>
  <c r="C107" i="4"/>
  <c r="C103" i="4"/>
  <c r="F102" i="4"/>
  <c r="E102" i="4"/>
  <c r="C99" i="4"/>
  <c r="C96" i="4"/>
  <c r="C95" i="4"/>
  <c r="F94" i="4"/>
  <c r="E94" i="4"/>
  <c r="D94" i="4"/>
  <c r="C87" i="4"/>
  <c r="F86" i="4"/>
  <c r="E86" i="4"/>
  <c r="C86" i="4" s="1"/>
  <c r="C85" i="4"/>
  <c r="C84" i="4"/>
  <c r="C83" i="4"/>
  <c r="F82" i="4"/>
  <c r="E82" i="4"/>
  <c r="D82" i="4"/>
  <c r="C77" i="4"/>
  <c r="C76" i="4"/>
  <c r="F75" i="4"/>
  <c r="E75" i="4"/>
  <c r="E68" i="4" s="1"/>
  <c r="D75" i="4"/>
  <c r="C74" i="4"/>
  <c r="D73" i="4"/>
  <c r="C73" i="4"/>
  <c r="C72" i="4"/>
  <c r="C71" i="4"/>
  <c r="C70" i="4"/>
  <c r="D69" i="4"/>
  <c r="F68" i="4"/>
  <c r="C67" i="4"/>
  <c r="C66" i="4"/>
  <c r="D65" i="4"/>
  <c r="C65" i="4" s="1"/>
  <c r="C64" i="4"/>
  <c r="D63" i="4"/>
  <c r="C63" i="4" s="1"/>
  <c r="C60" i="4"/>
  <c r="C59" i="4"/>
  <c r="C58" i="4"/>
  <c r="F57" i="4"/>
  <c r="F56" i="4" s="1"/>
  <c r="E57" i="4"/>
  <c r="E56" i="4" s="1"/>
  <c r="D57" i="4"/>
  <c r="D56" i="4" s="1"/>
  <c r="C55" i="4"/>
  <c r="C54" i="4"/>
  <c r="C53" i="4"/>
  <c r="F52" i="4"/>
  <c r="E52" i="4"/>
  <c r="D52" i="4"/>
  <c r="C51" i="4"/>
  <c r="F50" i="4"/>
  <c r="E50" i="4"/>
  <c r="E37" i="4" s="1"/>
  <c r="D50" i="4"/>
  <c r="C50" i="4"/>
  <c r="C49" i="4"/>
  <c r="C48" i="4"/>
  <c r="C47" i="4"/>
  <c r="C46" i="4"/>
  <c r="C45" i="4"/>
  <c r="C44" i="4"/>
  <c r="C43" i="4"/>
  <c r="C42" i="4"/>
  <c r="C41" i="4"/>
  <c r="C40" i="4"/>
  <c r="C39" i="4"/>
  <c r="D38" i="4"/>
  <c r="C38" i="4" s="1"/>
  <c r="C36" i="4"/>
  <c r="C35" i="4"/>
  <c r="D34" i="4"/>
  <c r="C34" i="4" s="1"/>
  <c r="C33" i="4"/>
  <c r="C32" i="4" s="1"/>
  <c r="F32" i="4"/>
  <c r="E32" i="4"/>
  <c r="D32" i="4"/>
  <c r="C31" i="4"/>
  <c r="C30" i="4" s="1"/>
  <c r="F30" i="4"/>
  <c r="E30" i="4"/>
  <c r="D30" i="4"/>
  <c r="C28" i="4"/>
  <c r="D27" i="4"/>
  <c r="C27" i="4" s="1"/>
  <c r="C26" i="4"/>
  <c r="D25" i="4"/>
  <c r="C25" i="4" s="1"/>
  <c r="C23" i="4"/>
  <c r="F22" i="4"/>
  <c r="E22" i="4"/>
  <c r="D22" i="4"/>
  <c r="C22" i="4"/>
  <c r="C21" i="4"/>
  <c r="C20" i="4"/>
  <c r="C19" i="4"/>
  <c r="C18" i="4"/>
  <c r="F17" i="4"/>
  <c r="F16" i="4" s="1"/>
  <c r="E17" i="4"/>
  <c r="E16" i="4" s="1"/>
  <c r="D17" i="4"/>
  <c r="D68" i="4" l="1"/>
  <c r="C68" i="4" s="1"/>
  <c r="C17" i="4"/>
  <c r="C57" i="4"/>
  <c r="C56" i="4" s="1"/>
  <c r="C75" i="4"/>
  <c r="F93" i="4"/>
  <c r="F92" i="4" s="1"/>
  <c r="C105" i="4"/>
  <c r="F29" i="4"/>
  <c r="C69" i="4"/>
  <c r="F81" i="4"/>
  <c r="F61" i="4" s="1"/>
  <c r="D16" i="4"/>
  <c r="C16" i="4" s="1"/>
  <c r="C94" i="4"/>
  <c r="C97" i="4"/>
  <c r="D62" i="4"/>
  <c r="C82" i="4"/>
  <c r="C52" i="4"/>
  <c r="C37" i="4" s="1"/>
  <c r="E81" i="4"/>
  <c r="E61" i="4" s="1"/>
  <c r="E29" i="4"/>
  <c r="E15" i="4" s="1"/>
  <c r="D81" i="4"/>
  <c r="E93" i="4"/>
  <c r="E92" i="4" s="1"/>
  <c r="G109" i="4"/>
  <c r="C29" i="4"/>
  <c r="F37" i="4"/>
  <c r="D37" i="4"/>
  <c r="D24" i="4"/>
  <c r="C24" i="4" s="1"/>
  <c r="D29" i="4"/>
  <c r="E91" i="4" l="1"/>
  <c r="C62" i="4"/>
  <c r="D61" i="4"/>
  <c r="C61" i="4" s="1"/>
  <c r="F15" i="4"/>
  <c r="F91" i="4" s="1"/>
  <c r="F136" i="4" s="1"/>
  <c r="D93" i="4"/>
  <c r="D92" i="4" s="1"/>
  <c r="C92" i="4" s="1"/>
  <c r="E136" i="4"/>
  <c r="C15" i="4"/>
  <c r="C81" i="4"/>
  <c r="D15" i="4"/>
  <c r="D91" i="4" s="1"/>
  <c r="C91" i="4" s="1"/>
  <c r="C93" i="4" l="1"/>
  <c r="D136" i="4"/>
  <c r="C136" i="4" s="1"/>
</calcChain>
</file>

<file path=xl/sharedStrings.xml><?xml version="1.0" encoding="utf-8"?>
<sst xmlns="http://schemas.openxmlformats.org/spreadsheetml/2006/main" count="138" uniqueCount="134">
  <si>
    <t>КОД</t>
  </si>
  <si>
    <t>Спеціальний фонд</t>
  </si>
  <si>
    <t>Податкові надходження</t>
  </si>
  <si>
    <t>Від органів державного управління</t>
  </si>
  <si>
    <t>Загальний фонд</t>
  </si>
  <si>
    <t>Податки на доходи, податки на прибуток, податки на збільшення ринкової вартості  </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</si>
  <si>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</si>
  <si>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</si>
  <si>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</si>
  <si>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Плата за послуги, що надаються бюджетними установами згідно з їх основною діяльністю </t>
  </si>
  <si>
    <t>Податок та збір на доходи  фізичних осіб</t>
  </si>
  <si>
    <t>Надходження від плати за послуги, що надаються бюджетними установами згідно із законодавством </t>
  </si>
  <si>
    <t>Найменування згідно
 з класифікацією доходів бюджету</t>
  </si>
  <si>
    <t>Базова дотація</t>
  </si>
  <si>
    <r>
      <t>Власні надходження бюджетних установ</t>
    </r>
    <r>
      <rPr>
        <sz val="12"/>
        <rFont val="Times New Roman"/>
        <family val="1"/>
        <charset val="204"/>
      </rPr>
      <t xml:space="preserve">  </t>
    </r>
  </si>
  <si>
    <r>
      <t xml:space="preserve">Офіційні трансферти </t>
    </r>
    <r>
      <rPr>
        <sz val="12"/>
        <rFont val="Times New Roman"/>
        <family val="1"/>
        <charset val="204"/>
      </rPr>
      <t> </t>
    </r>
  </si>
  <si>
    <t>Адміністративні збори та платежі, доходи від некомерційної господарської діяльності </t>
  </si>
  <si>
    <t>Плата за надання адміністративних послуг</t>
  </si>
  <si>
    <t>Адміністративний збір за державну реєстрацію речових прав на нерухоме майно та їх обтяжень</t>
  </si>
  <si>
    <t xml:space="preserve">        </t>
  </si>
  <si>
    <t>Дотації з державного бюджету місцевим бюджетам </t>
  </si>
  <si>
    <t>Субвенції  з місцевих бюджетів іншим місцевим бюджетам</t>
  </si>
  <si>
    <t>Плата за надання інших адміністративних послуг</t>
  </si>
  <si>
    <t>Усього доходів (без урахування міжбюджетних трансфертів)</t>
  </si>
  <si>
    <t>Разом доходів:</t>
  </si>
  <si>
    <t>Х</t>
  </si>
  <si>
    <t>Усього</t>
  </si>
  <si>
    <t>у тому числі бюджет розвитку</t>
  </si>
  <si>
    <t>(грн.)</t>
  </si>
  <si>
    <t>Додаток 1</t>
  </si>
  <si>
    <t xml:space="preserve">до рішення міської ради </t>
  </si>
  <si>
    <t>Податок на прибуток підприємств</t>
  </si>
  <si>
    <t xml:space="preserve">Податок на прибуток підприємств та фінансових установ комунальної власності </t>
  </si>
  <si>
    <t>Внутрішні податки на товари та послуги</t>
  </si>
  <si>
    <t xml:space="preserve">Акцизний податок з вироблених в Україні підакцизних товарів (продукції) </t>
  </si>
  <si>
    <t>Пальне</t>
  </si>
  <si>
    <t xml:space="preserve">Акцизний податок з ввезених на митну територію України підакцизних товарів (продукції) </t>
  </si>
  <si>
    <t xml:space="preserve">Акцизний податок з реалізації суб'єктами господарювання роздрібної торгівлі підакцизних товарів </t>
  </si>
  <si>
    <t>Туристичний збір</t>
  </si>
  <si>
    <t xml:space="preserve">Податок на нерухоме майно, відмінне від земельної ділянки, сплачений юридичними особами, які є власниками об'єктів житлової нерухомості </t>
  </si>
  <si>
    <t xml:space="preserve">Податок на нерухоме майно, відмінне від земельної ділянки, сплачений фізичними особами, які є власниками об'єктів житлової нерухомості </t>
  </si>
  <si>
    <t xml:space="preserve">Податок на нерухоме майно, відмінне від земельної ділянки, сплачений фізичними особами, які є власниками об'єктів нежитлової нерухомості </t>
  </si>
  <si>
    <t xml:space="preserve">Податок на нерухоме майно, відмінне від земельної ділянки, сплачений юридичними особами, які є власниками об'єктів нежитлової нерухомості </t>
  </si>
  <si>
    <t xml:space="preserve">Земельний податок з юридичних осіб </t>
  </si>
  <si>
    <t xml:space="preserve">Орендна плата з юридичних осіб </t>
  </si>
  <si>
    <t xml:space="preserve">Земельний податок з фізичних осіб </t>
  </si>
  <si>
    <t xml:space="preserve">Орендна плата з фізичних осіб </t>
  </si>
  <si>
    <t>Транспортний податок з юридичних осіб </t>
  </si>
  <si>
    <t xml:space="preserve">Туристичний збір, сплачений фізичними особами </t>
  </si>
  <si>
    <t>Єдиний податок</t>
  </si>
  <si>
    <t xml:space="preserve">Єдиний податок з юридичних осіб </t>
  </si>
  <si>
    <t xml:space="preserve">Єдиний податок з фізичних осіб </t>
  </si>
  <si>
    <t>Неподаткові надходження  </t>
  </si>
  <si>
    <t>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</si>
  <si>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субвенція з обласного бюджету місцевим бюджетам на відшкодування витрат на поховання учасників бойових дій та осіб з інвалідністю внаслідок війни</t>
  </si>
  <si>
    <t>Державне мито</t>
  </si>
  <si>
    <t xml:space="preserve">Державне мито, що сплачується за місцем розгляду та оформлення документів, у тому числі за оформлення документів на спадщину і дарування  </t>
  </si>
  <si>
    <t>Інші податки та збори </t>
  </si>
  <si>
    <t>Екологічний податок </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</si>
  <si>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</si>
  <si>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 xml:space="preserve">Надходження від скидів забруднюючих речовин безпосередньо у водні об'єкти </t>
  </si>
  <si>
    <t xml:space="preserve">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</si>
  <si>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 xml:space="preserve">Податок на майно </t>
  </si>
  <si>
    <t>Місцеві податки та збори, що сплачуються  (перераховуються) згідно з Податковим кодексом України</t>
  </si>
  <si>
    <t>Плата за оренду майна бюджетних установ, що здійснюється відповідно до Закону України "Про оренду державного та комунального майна"</t>
  </si>
  <si>
    <t>Начальник фінансового управління міської ради                                                                              Тетяна ЛИТВИНЕНКО</t>
  </si>
  <si>
    <t>Рентна плата та плата за використання інших природних ресурсів </t>
  </si>
  <si>
    <t>Рентна плата за користування надрами загальнодержавного значення</t>
  </si>
  <si>
    <t xml:space="preserve">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та дітям з інвалідністю, інвалідність яких пов’язана  з  Чорнобильською катастрофою       </t>
  </si>
  <si>
    <t xml:space="preserve">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   </t>
  </si>
  <si>
    <t xml:space="preserve">субвенції з бюджету Костянтинівської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"Новоодеський центр первинної медико - санітарної допомоги" </t>
  </si>
  <si>
    <t>субвенція з бюджету Сухоєланецької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згідно рецептів лікарів, що виписуються комунальним некомерційним підприємством "Новоодеський  центр первинної медико - санітарної допомоги"</t>
  </si>
  <si>
    <t>Надходження бюджетних установ від реалізації в установленому порядку майна (крім нерухомого майна) </t>
  </si>
  <si>
    <t>Інші джерела власних надходжень бюджетних установ  </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</si>
  <si>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</si>
  <si>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</si>
  <si>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субвенція з бюджету Костянтинівської сільської територіальної громади на оплату комунальних послуг та енергоносіїв комунального некомерційного підприємства "Новоодеська багатопрофільна лікарня"</t>
  </si>
  <si>
    <t xml:space="preserve">субвенція з бюджету Костянтинівської сільської територіальної громади на фінансування послуг, які надаються комунальною установою "Трудовий архів" Новоодеської міської ради </t>
  </si>
  <si>
    <t xml:space="preserve">субвенція з бюджету Сухоєланецької сільської територіальної громади на фінансування послуг, які надаються комунальною установою "Трудовий архів" Новоодеської міської ради </t>
  </si>
  <si>
    <t>Податок на доходи фізичних осіб у вигляді мінімального податкового зобов'язання, що підлягає сплаті фізичними особами</t>
  </si>
  <si>
    <t>Субвенції з державного бюджету місцевим бюджетам</t>
  </si>
  <si>
    <t>Освітня субвенція з державного бюджету місцевим бюджетам </t>
  </si>
  <si>
    <t xml:space="preserve">субвенції з бюджету Костянтинівської сільської територіальної громади на здійснення видатків у сфері охорони здоров'я, зокрема на забезпечення  спеціалізованого медичного харчування пільговій категорії населення згідно рецептів, що виписуються комунальним некомерційним підприємством "Новоодеський  центр первинної медико - санітарної допомоги" </t>
  </si>
  <si>
    <t xml:space="preserve">субвенції з бюджету Костянтинівської сільської територіальної громади на здійснення видатків у сфері охорони здоров'я, зокрема на фінансування заходів з проведення медичних оглядів громадян, які підлягають приписці до призовної дільниці, призовників на строкову військову службу та військову службу за контрактом, які здійснюються комунальним некомерційним підприємством "Новоодеська багатопрофільна лікарня"  </t>
  </si>
  <si>
    <t>субвенція з бюджету Сухоєланецької сільської територіальної громади на оплату комунальних послуг та енергоносіїв комунального некомерційного підприємства "Новоодеська багатопрофільна лікарня"</t>
  </si>
  <si>
    <t>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</si>
  <si>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субвенція з обласного бюджету  місцевим бюджетам на окремі заходи щодо соціального захисту осіб з інвалідністю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</si>
  <si>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 xml:space="preserve">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 </t>
  </si>
  <si>
    <t>Інші надходження</t>
  </si>
  <si>
    <t>Транспортний податок з фізичних осіб </t>
  </si>
  <si>
    <t>Доходи від власності та підприємницької діяльності</t>
  </si>
  <si>
    <t>Частина чистого прибутку (доходу) комунальних унітарних підприємств та їх об`єднань, що вилучається до відповідного місцевого бюджету</t>
  </si>
  <si>
    <t>Адміністративні штрафи за адміністративні правопорушення у сфері забезпечення безпеки дорожнього руху, зафіксовані в автоматичному режимі</t>
  </si>
  <si>
    <t>Надходження від орендної плати за користування майновим комплексом та іншим майном, що перебуває в комунальній власності</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</si>
  <si>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</si>
  <si>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субвенції з бюджету Костянтинівської сільської територіальної громади на здійснення видатків у сфері охорони здоров'я, зокрема на забезпечення технічними засобами та виробами медичного призначення для осіб з інвалідністю, що виписуються комунальним некомерційним підприємством "Новоодеський центр первинної медико-санітарної допомоги"</t>
  </si>
  <si>
    <t>субвенція з бюджету Костянтинівської сільської територіальної громади на оплату комунальних послуг та енергоносіїв закладів охорони здоров'я, які знаходяться на території Костянтинівської сільської територіальної громади і підпорядковуються комунальному некомерційному підприємству "Новоодеський центр первинної медико - санітарної допомоги"</t>
  </si>
  <si>
    <t>субвенція з бюджету Костянтинівської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"Новоодеська багатопрофільна лікарня" та зубопротезування</t>
  </si>
  <si>
    <t>субвенція з бюджету Сухоєланецької сільської територіальної громади на оплату комунальних послуг та енергоносіїв закладів охорони здоров'я, які знаходяться на території Сухоєланецької сільської територіальної громади і підпорядковуються комунальному некомерційному підприємству "Новоодеський центр первинної медико - санітарної допомоги"</t>
  </si>
  <si>
    <t>субвенція з бюджету Сухоєланецької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"Новоодеська багатопрофільна лікарня" та зубопротезування</t>
  </si>
  <si>
    <t xml:space="preserve">субвенції з бюджету Сухоєланецької сільської територіальної громади на здійснення видатків у сфері охорони здоров'я, зокрема на фінансування заходів з проведення медичних оглядів громадян, які підлягають приписці до призовної дільниці, призовників на строкову військову службу та військову службу за контрактом, які здійснюються комунальним некомерційним підприємством "Новоодеська багатопрофільна лікарня"  </t>
  </si>
  <si>
    <t>субвенції з бюджету Сухоєланецької сільської територіальної громади на здійснення видатків у сфері охорони здоров'я, зокрема на оплату праці з нарахуваннями працівникам пунктів здоров'я та амбулаторій ЗПСМ комунального некомерційного підприємства "Новоодеський центр первинної медико - санітарної допомоги", що розташовані на території Сухоєланецької сільської територіальної громади</t>
  </si>
  <si>
    <t>субвенції з бюджету Сухоєланецької сільської територіальної громади на здійснення видатків у сфері охорони здоров'я, зокрема на забезпечення технічними засобами та виробами медичного призначення для осіб з інвалідністю, що виписуються комунальним некомерційним підприємством "Новоодеський центр первинної медико-санітарної допомоги"</t>
  </si>
  <si>
    <t>Субвенція з місцевого бюджету на здійснення переданих видатків у сфері освіти за рахунок коштів освітньої субвенції (на оплату праці педагогічних працівників інклюзивно-ресурсних центрів Миколаївської області)</t>
  </si>
  <si>
    <t>субвенція з обласного бюджету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безвісти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</si>
  <si>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</si>
  <si>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Надходження від орендної плати за користування єдиним майновим комплексом та іншим державним майном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</si>
  <si>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</si>
  <si>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Дотації з місцевих бюджетів іншим місцевим бюджетам</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</si>
  <si>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</si>
  <si>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здійснення доплат педагогічним працівникам закладів загальної середньої освіти</t>
  </si>
  <si>
    <t xml:space="preserve">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 </t>
  </si>
  <si>
    <t xml:space="preserve">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 </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</si>
  <si>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</si>
  <si>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виготовленої в порядку рубок головного користування</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</si>
  <si>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</si>
  <si>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</si>
  <si>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t>
  </si>
  <si>
    <t>Додаткова дотація з державного бюджету місцевим бюджетам на здійснення повноважень органів місцевого самоврядування на деокупованих, тимчасосо окупованих та інших територіях України, що зазнали негативного впливу у зв'язку з повномаштабною збройною агресією Російської Федерації</t>
  </si>
  <si>
    <t xml:space="preserve">субвенції з бюджету Костянтинівської сільської територіальної громади на здійснення видатків у сфері охорони здоров'я, зокрема на оплату праці з нарахуваннями працівникам Пунктів здоров'я с. Костянтинівка, с. Новоінгулка комунального некомерційного підприємства "Новоодеський  центр первинної медико - санітарної допомоги" </t>
  </si>
  <si>
    <r>
      <t xml:space="preserve">Інші субвенції з місцевого бюджету   </t>
    </r>
    <r>
      <rPr>
        <sz val="12"/>
        <color theme="1"/>
        <rFont val="Times New Roman"/>
        <family val="1"/>
        <charset val="204"/>
      </rPr>
      <t>в тому числі:</t>
    </r>
  </si>
  <si>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</si>
  <si>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 xml:space="preserve">субвенції з бюджету Костянтинівської сільської територіальної громади на здійснення видатків у сфері охорони здоров'я, зокрема на оплату праці з нарахуваннями працівникам амбулаторій ЗПСМ комунального некомерційного підприємства "Новоодеський  центр первинної медико - санітарної допомоги" </t>
  </si>
  <si>
    <t>Субвенція з державного бюджету місцевим бюджетам на забезпечення харчуванням учнів закладів загальної середньої освіти</t>
  </si>
  <si>
    <t>Уточнені доходи бюджету Новоодеської міської територіальної громади на 2026 рік</t>
  </si>
  <si>
    <t>Інші неподаткові надходження</t>
  </si>
  <si>
    <t>субвенції з бюджету Сухоєланецької сільської територіальної громади на придбання паливо - мастильних матеріалів (дизельного палива) для забезпечення роботи генераторів в КНП "Новоодеська багатопрофільна лікарня"</t>
  </si>
  <si>
    <t>Кошти від продажу землі і нематеріальних активів</t>
  </si>
  <si>
    <t>Кошти від продажу землі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</si>
  <si>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</si>
  <si>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</si>
  <si>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Інші дотації з місцевого бюджету</t>
  </si>
  <si>
    <t>від 23 липня 2026 року № 1</t>
  </si>
  <si>
    <t xml:space="preserve">                                                                                                           (код бюджету)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</si>
</sst>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0"/>
    <numFmt numFmtId="166" formatCode="#0.00"/>
  </numFmts>
  <fonts count="17" x14ac:knownFonts="1">
    <font>
      <sz val="10"/>
      <name val="Arial Cyr"/>
      <charset val="204"/>
    </font>
    <font>
      <sz val="10"/>
      <name val="Times New Roman"/>
      <family val="1"/>
      <charset val="204"/>
    </font>
    <font>
      <sz val="12"/>
      <name val="Times New Roman"/>
      <family val="1"/>
      <charset val="204"/>
    </font>
    <font>
      <sz val="9"/>
      <name val="Times New Roman"/>
      <family val="1"/>
      <charset val="204"/>
    </font>
    <font>
      <b/>
      <sz val="12"/>
      <name val="Times New Roman"/>
      <family val="1"/>
      <charset val="204"/>
    </font>
    <font>
      <b/>
      <sz val="9"/>
      <name val="Times New Roman"/>
      <family val="1"/>
      <charset val="204"/>
    </font>
    <font>
      <sz val="11"/>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1"/>
      <color theme="1"/>
      <name val="Calibri"/>
      <family val="2"/>
      <charset val="204"/>
      <scheme val="minor"/>
    </font>
    <font>
      <sz val="10"/>
      <color theme="1"/>
      <name val="Calibri"/>
      <family val="2"/>
      <charset val="204"/>
      <scheme val="minor"/>
    </font>
    <font>
      <sz val="10"/>
      <color rgb="FFFF0000"/>
      <name val="Times New Roman"/>
      <family val="1"/>
      <charset val="204"/>
    </font>
    <font>
      <sz val="12"/>
      <color theme="1"/>
      <name val="Times New Roman"/>
      <family val="1"/>
      <charset val="204"/>
    </font>
    <font>
      <b/>
      <sz val="12"/>
      <color theme="1"/>
      <name val="Times New Roman"/>
      <family val="1"/>
      <charset val="204"/>
    </font>
    <font>
      <sz val="12"/>
      <color rgb="FFFF0000"/>
      <name val="Times New Roman"/>
      <family val="1"/>
      <charset val="204"/>
    </font>
    <font>
      <b/>
      <sz val="14"/>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0" fillId="0" borderId="0"/>
    <xf numFmtId="0" fontId="10" fillId="0" borderId="0"/>
    <xf numFmtId="0" fontId="11" fillId="0" borderId="0"/>
  </cellStyleXfs>
  <cellXfs count="83">
    <xf numFmtId="0" fontId="0" fillId="0" borderId="0" xfId="0"/>
    <xf numFmtId="0" fontId="3" fillId="0" borderId="0" xfId="0" applyFont="1"/>
    <xf numFmtId="0" fontId="1" fillId="0" borderId="0" xfId="0" applyFont="1"/>
    <xf numFmtId="0" fontId="3" fillId="0" borderId="0" xfId="0" applyFont="1" applyAlignment="1"/>
    <xf numFmtId="0" fontId="4" fillId="0" borderId="0" xfId="0" applyFont="1" applyAlignment="1"/>
    <xf numFmtId="0" fontId="2" fillId="0" borderId="0" xfId="0" applyFont="1"/>
    <xf numFmtId="0" fontId="3" fillId="0" borderId="0" xfId="0" applyFont="1" applyBorder="1"/>
    <xf numFmtId="0" fontId="5" fillId="0" borderId="0" xfId="0" applyFont="1" applyBorder="1"/>
    <xf numFmtId="164" fontId="5" fillId="0" borderId="0" xfId="0" applyNumberFormat="1" applyFont="1" applyBorder="1"/>
    <xf numFmtId="165" fontId="5" fillId="0" borderId="0" xfId="0" applyNumberFormat="1" applyFont="1" applyBorder="1"/>
    <xf numFmtId="0" fontId="4" fillId="0" borderId="1" xfId="0" applyFont="1" applyFill="1" applyBorder="1"/>
    <xf numFmtId="0" fontId="2" fillId="0" borderId="1" xfId="0" applyFont="1" applyBorder="1"/>
    <xf numFmtId="0" fontId="2" fillId="0" borderId="1" xfId="0" applyFont="1" applyFill="1" applyBorder="1"/>
    <xf numFmtId="0" fontId="2" fillId="0" borderId="1" xfId="0" applyFont="1" applyBorder="1" applyAlignment="1">
      <alignment wrapText="1"/>
    </xf>
    <xf numFmtId="0" fontId="4" fillId="0" borderId="1" xfId="0" applyFont="1" applyBorder="1"/>
    <xf numFmtId="0" fontId="4" fillId="0" borderId="1" xfId="0" applyFont="1" applyBorder="1" applyAlignment="1">
      <alignment wrapText="1"/>
    </xf>
    <xf numFmtId="0" fontId="1" fillId="0" borderId="0" xfId="0" applyFont="1" applyAlignment="1"/>
    <xf numFmtId="0" fontId="6" fillId="0" borderId="0" xfId="0" applyFont="1"/>
    <xf numFmtId="0" fontId="3" fillId="0" borderId="1" xfId="0" applyFont="1" applyBorder="1" applyAlignment="1">
      <alignment horizontal="center"/>
    </xf>
    <xf numFmtId="2" fontId="3" fillId="0" borderId="0" xfId="0" applyNumberFormat="1" applyFont="1"/>
    <xf numFmtId="0" fontId="2"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4" fillId="0" borderId="1" xfId="0" applyFont="1" applyBorder="1" applyAlignment="1">
      <alignment horizontal="left"/>
    </xf>
    <xf numFmtId="0" fontId="2" fillId="2" borderId="1" xfId="0" applyFont="1" applyFill="1" applyBorder="1"/>
    <xf numFmtId="0" fontId="2" fillId="2" borderId="1" xfId="0" applyFont="1" applyFill="1" applyBorder="1" applyAlignment="1">
      <alignment wrapText="1"/>
    </xf>
    <xf numFmtId="2" fontId="4" fillId="0" borderId="1" xfId="0" applyNumberFormat="1" applyFont="1" applyBorder="1" applyAlignment="1">
      <alignment horizontal="center"/>
    </xf>
    <xf numFmtId="2" fontId="2" fillId="0" borderId="1" xfId="0" applyNumberFormat="1" applyFont="1" applyBorder="1" applyAlignment="1">
      <alignment horizontal="center"/>
    </xf>
    <xf numFmtId="2" fontId="2" fillId="0" borderId="0" xfId="0" applyNumberFormat="1" applyFont="1" applyAlignment="1">
      <alignment horizontal="center"/>
    </xf>
    <xf numFmtId="0" fontId="8" fillId="0" borderId="1" xfId="2" applyFont="1" applyBorder="1" applyAlignment="1">
      <alignment wrapText="1"/>
    </xf>
    <xf numFmtId="0" fontId="9" fillId="0" borderId="1" xfId="2" applyFont="1" applyBorder="1" applyAlignment="1">
      <alignment wrapText="1"/>
    </xf>
    <xf numFmtId="2" fontId="2" fillId="2" borderId="1" xfId="0" applyNumberFormat="1" applyFont="1" applyFill="1" applyBorder="1" applyAlignment="1">
      <alignment horizontal="center"/>
    </xf>
    <xf numFmtId="0" fontId="4" fillId="2" borderId="1" xfId="0" applyFont="1" applyFill="1" applyBorder="1"/>
    <xf numFmtId="2" fontId="4" fillId="2" borderId="1" xfId="0" applyNumberFormat="1" applyFont="1" applyFill="1" applyBorder="1" applyAlignment="1">
      <alignment horizontal="center"/>
    </xf>
    <xf numFmtId="0" fontId="2" fillId="2" borderId="1" xfId="0" applyFont="1" applyFill="1" applyBorder="1" applyAlignment="1">
      <alignment horizontal="center"/>
    </xf>
    <xf numFmtId="0" fontId="4" fillId="2" borderId="1" xfId="0" applyFont="1" applyFill="1" applyBorder="1" applyAlignment="1">
      <alignment horizontal="left"/>
    </xf>
    <xf numFmtId="0" fontId="12" fillId="0" borderId="0" xfId="0" applyFont="1" applyAlignment="1"/>
    <xf numFmtId="2" fontId="13" fillId="0" borderId="1" xfId="0" applyNumberFormat="1" applyFont="1" applyBorder="1" applyAlignment="1">
      <alignment horizontal="center"/>
    </xf>
    <xf numFmtId="166" fontId="13" fillId="0" borderId="1" xfId="0" applyNumberFormat="1" applyFont="1" applyFill="1" applyBorder="1" applyAlignment="1">
      <alignment horizontal="center"/>
    </xf>
    <xf numFmtId="0" fontId="4" fillId="3" borderId="1" xfId="0" applyFont="1" applyFill="1" applyBorder="1"/>
    <xf numFmtId="0" fontId="4" fillId="3" borderId="1" xfId="0" applyFont="1" applyFill="1" applyBorder="1" applyAlignment="1">
      <alignment horizontal="justify" vertical="top" wrapText="1"/>
    </xf>
    <xf numFmtId="2" fontId="4" fillId="3" borderId="1" xfId="0" applyNumberFormat="1" applyFont="1" applyFill="1" applyBorder="1" applyAlignment="1">
      <alignment horizontal="center"/>
    </xf>
    <xf numFmtId="0" fontId="2" fillId="3"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justify" vertical="top" wrapText="1"/>
    </xf>
    <xf numFmtId="2" fontId="2" fillId="3" borderId="1" xfId="0" applyNumberFormat="1" applyFont="1" applyFill="1" applyBorder="1" applyAlignment="1">
      <alignment horizontal="center"/>
    </xf>
    <xf numFmtId="0" fontId="2" fillId="3" borderId="1" xfId="0" applyFont="1" applyFill="1" applyBorder="1" applyAlignment="1">
      <alignment wrapText="1"/>
    </xf>
    <xf numFmtId="2" fontId="14" fillId="3" borderId="1" xfId="0" applyNumberFormat="1" applyFont="1" applyFill="1" applyBorder="1" applyAlignment="1">
      <alignment horizontal="center"/>
    </xf>
    <xf numFmtId="2" fontId="15" fillId="2" borderId="1" xfId="0" applyNumberFormat="1" applyFont="1" applyFill="1" applyBorder="1" applyAlignment="1">
      <alignment horizontal="center"/>
    </xf>
    <xf numFmtId="0" fontId="15" fillId="2" borderId="1" xfId="0" applyFont="1" applyFill="1" applyBorder="1" applyAlignment="1">
      <alignment horizontal="center"/>
    </xf>
    <xf numFmtId="2" fontId="15" fillId="0" borderId="1" xfId="0" applyNumberFormat="1" applyFont="1" applyFill="1" applyBorder="1" applyAlignment="1">
      <alignment horizontal="center"/>
    </xf>
    <xf numFmtId="2" fontId="13" fillId="2" borderId="1" xfId="0" applyNumberFormat="1" applyFont="1" applyFill="1" applyBorder="1" applyAlignment="1">
      <alignment horizontal="center"/>
    </xf>
    <xf numFmtId="0" fontId="13" fillId="2" borderId="1" xfId="0" applyFont="1" applyFill="1" applyBorder="1"/>
    <xf numFmtId="0" fontId="13" fillId="2" borderId="1" xfId="0" applyFont="1" applyFill="1" applyBorder="1" applyAlignment="1">
      <alignment wrapText="1"/>
    </xf>
    <xf numFmtId="0" fontId="13" fillId="2" borderId="1" xfId="0" applyNumberFormat="1" applyFont="1" applyFill="1" applyBorder="1" applyAlignment="1">
      <alignment wrapText="1"/>
    </xf>
    <xf numFmtId="0" fontId="13" fillId="0" borderId="1" xfId="0" applyFont="1" applyFill="1" applyBorder="1" applyAlignment="1">
      <alignment wrapText="1"/>
    </xf>
    <xf numFmtId="0" fontId="13" fillId="0" borderId="1" xfId="0" applyFont="1" applyFill="1" applyBorder="1"/>
    <xf numFmtId="2" fontId="13" fillId="0" borderId="1" xfId="0" applyNumberFormat="1" applyFont="1" applyFill="1" applyBorder="1" applyAlignment="1">
      <alignment horizontal="center"/>
    </xf>
    <xf numFmtId="0" fontId="14" fillId="2" borderId="1" xfId="0" applyFont="1" applyFill="1" applyBorder="1"/>
    <xf numFmtId="0" fontId="14" fillId="2" borderId="1" xfId="0" applyFont="1" applyFill="1" applyBorder="1" applyAlignment="1">
      <alignment wrapText="1"/>
    </xf>
    <xf numFmtId="2" fontId="14" fillId="2" borderId="1" xfId="0" applyNumberFormat="1" applyFont="1" applyFill="1" applyBorder="1" applyAlignment="1">
      <alignment horizontal="center"/>
    </xf>
    <xf numFmtId="0" fontId="2" fillId="0" borderId="1" xfId="0" applyFont="1" applyBorder="1" applyAlignment="1">
      <alignment horizontal="center"/>
    </xf>
    <xf numFmtId="0" fontId="4" fillId="0" borderId="1" xfId="0" applyFont="1" applyBorder="1" applyAlignment="1">
      <alignment horizontal="center"/>
    </xf>
    <xf numFmtId="0" fontId="4" fillId="2" borderId="1" xfId="0" applyFont="1" applyFill="1" applyBorder="1" applyAlignment="1">
      <alignment horizontal="center"/>
    </xf>
    <xf numFmtId="0" fontId="4" fillId="3" borderId="1" xfId="0" applyFont="1" applyFill="1" applyBorder="1" applyAlignment="1">
      <alignment wrapText="1"/>
    </xf>
    <xf numFmtId="0" fontId="2" fillId="3" borderId="2" xfId="0" applyFont="1" applyFill="1" applyBorder="1"/>
    <xf numFmtId="0" fontId="2" fillId="3" borderId="0" xfId="0" applyFont="1" applyFill="1"/>
    <xf numFmtId="2" fontId="2" fillId="3" borderId="3" xfId="0" applyNumberFormat="1" applyFont="1" applyFill="1" applyBorder="1" applyAlignment="1">
      <alignment horizontal="center"/>
    </xf>
    <xf numFmtId="0" fontId="2" fillId="3" borderId="3" xfId="0" applyFont="1" applyFill="1" applyBorder="1" applyAlignment="1">
      <alignment horizontal="center"/>
    </xf>
    <xf numFmtId="2" fontId="4" fillId="3" borderId="3" xfId="0" applyNumberFormat="1" applyFont="1" applyFill="1" applyBorder="1" applyAlignment="1">
      <alignment horizontal="center"/>
    </xf>
    <xf numFmtId="2" fontId="2" fillId="3" borderId="2" xfId="0" applyNumberFormat="1" applyFont="1" applyFill="1" applyBorder="1" applyAlignment="1">
      <alignment horizontal="center"/>
    </xf>
    <xf numFmtId="0" fontId="2" fillId="0" borderId="1" xfId="0" applyFont="1" applyBorder="1" applyAlignment="1">
      <alignment horizontal="center"/>
    </xf>
    <xf numFmtId="0" fontId="4" fillId="0" borderId="1" xfId="0"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16" fillId="0" borderId="0" xfId="0" applyFont="1" applyAlignment="1">
      <alignment horizontal="center"/>
    </xf>
    <xf numFmtId="0" fontId="4" fillId="0" borderId="0" xfId="0" applyFont="1" applyAlignment="1">
      <alignment horizontal="center"/>
    </xf>
    <xf numFmtId="0" fontId="7" fillId="0" borderId="0" xfId="0" applyFont="1" applyAlignment="1">
      <alignment horizontal="center"/>
    </xf>
    <xf numFmtId="0" fontId="5" fillId="0" borderId="1" xfId="0" applyFont="1" applyBorder="1" applyAlignment="1">
      <alignment horizontal="center"/>
    </xf>
    <xf numFmtId="0" fontId="4" fillId="0" borderId="1" xfId="0" applyFont="1" applyBorder="1" applyAlignment="1">
      <alignment horizontal="center" wrapText="1"/>
    </xf>
    <xf numFmtId="0" fontId="2" fillId="0" borderId="1" xfId="0" applyFont="1" applyBorder="1" applyAlignment="1">
      <alignment horizontal="center"/>
    </xf>
    <xf numFmtId="0" fontId="4"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tabSelected="1" view="pageBreakPreview" zoomScaleSheetLayoutView="100" workbookViewId="0">
      <selection activeCell="F7" sqref="F7"/>
    </sheetView>
  </sheetViews>
  <sheetFormatPr defaultColWidth="9.140625" defaultRowHeight="12" x14ac:dyDescent="0.2"/>
  <cols>
    <col min="1" max="1" width="10.5703125" style="1" customWidth="1"/>
    <col min="2" max="2" width="71.28515625" style="1" customWidth="1"/>
    <col min="3" max="3" width="14.85546875" style="1" customWidth="1"/>
    <col min="4" max="4" width="14.42578125" style="1" customWidth="1"/>
    <col min="5" max="5" width="13.140625" style="1" customWidth="1"/>
    <col min="6" max="6" width="12" style="1" customWidth="1"/>
    <col min="7" max="8" width="11.140625" style="1" bestFit="1" customWidth="1"/>
    <col min="9" max="16384" width="9.140625" style="1"/>
  </cols>
  <sheetData>
    <row r="1" spans="1:8" ht="15" customHeight="1" x14ac:dyDescent="0.2">
      <c r="D1" s="2" t="s">
        <v>29</v>
      </c>
    </row>
    <row r="2" spans="1:8" hidden="1" x14ac:dyDescent="0.2"/>
    <row r="3" spans="1:8" ht="12.75" x14ac:dyDescent="0.2">
      <c r="B3" s="16"/>
      <c r="C3" s="16"/>
      <c r="D3" s="16" t="s">
        <v>30</v>
      </c>
      <c r="E3" s="16"/>
    </row>
    <row r="4" spans="1:8" ht="12.75" x14ac:dyDescent="0.2">
      <c r="B4" s="16"/>
      <c r="C4" s="16"/>
      <c r="D4" s="16" t="s">
        <v>132</v>
      </c>
      <c r="E4" s="35"/>
    </row>
    <row r="5" spans="1:8" ht="15" x14ac:dyDescent="0.25">
      <c r="C5" s="2"/>
      <c r="D5" s="17"/>
    </row>
    <row r="6" spans="1:8" ht="18.75" x14ac:dyDescent="0.3">
      <c r="B6" s="74" t="s">
        <v>124</v>
      </c>
      <c r="C6" s="74"/>
      <c r="D6" s="74"/>
      <c r="E6" s="74"/>
      <c r="F6" s="3"/>
      <c r="G6" s="3"/>
      <c r="H6" s="3"/>
    </row>
    <row r="7" spans="1:8" ht="13.5" customHeight="1" x14ac:dyDescent="0.25">
      <c r="B7" s="75" t="s">
        <v>19</v>
      </c>
      <c r="C7" s="75"/>
      <c r="D7" s="75"/>
      <c r="E7" s="4"/>
      <c r="F7" s="3"/>
      <c r="G7" s="3"/>
      <c r="H7" s="3"/>
    </row>
    <row r="8" spans="1:8" ht="15.75" hidden="1" x14ac:dyDescent="0.25">
      <c r="B8" s="5"/>
      <c r="C8" s="5"/>
      <c r="D8" s="5"/>
      <c r="E8" s="5"/>
    </row>
    <row r="9" spans="1:8" ht="15.75" x14ac:dyDescent="0.25">
      <c r="A9" s="76">
        <v>1455000000</v>
      </c>
      <c r="B9" s="76"/>
      <c r="C9" s="76"/>
      <c r="D9" s="76"/>
      <c r="E9" s="76"/>
    </row>
    <row r="10" spans="1:8" x14ac:dyDescent="0.2">
      <c r="B10" s="3" t="s">
        <v>133</v>
      </c>
      <c r="C10" s="3"/>
      <c r="D10" s="3"/>
      <c r="E10" s="3"/>
      <c r="F10" s="1" t="s">
        <v>28</v>
      </c>
    </row>
    <row r="11" spans="1:8" ht="15.75" customHeight="1" x14ac:dyDescent="0.25">
      <c r="A11" s="77" t="s">
        <v>0</v>
      </c>
      <c r="B11" s="78" t="s">
        <v>12</v>
      </c>
      <c r="C11" s="78" t="s">
        <v>26</v>
      </c>
      <c r="D11" s="78" t="s">
        <v>4</v>
      </c>
      <c r="E11" s="80" t="s">
        <v>1</v>
      </c>
      <c r="F11" s="80"/>
    </row>
    <row r="12" spans="1:8" ht="15.75" customHeight="1" x14ac:dyDescent="0.2">
      <c r="A12" s="77"/>
      <c r="B12" s="79"/>
      <c r="C12" s="78"/>
      <c r="D12" s="78"/>
      <c r="E12" s="81" t="s">
        <v>26</v>
      </c>
      <c r="F12" s="82" t="s">
        <v>27</v>
      </c>
    </row>
    <row r="13" spans="1:8" ht="24" customHeight="1" x14ac:dyDescent="0.2">
      <c r="A13" s="77"/>
      <c r="B13" s="79"/>
      <c r="C13" s="78"/>
      <c r="D13" s="78"/>
      <c r="E13" s="81"/>
      <c r="F13" s="82"/>
    </row>
    <row r="14" spans="1:8" x14ac:dyDescent="0.2">
      <c r="A14" s="18">
        <v>1</v>
      </c>
      <c r="B14" s="18">
        <v>2</v>
      </c>
      <c r="C14" s="18">
        <v>3</v>
      </c>
      <c r="D14" s="18">
        <v>4</v>
      </c>
      <c r="E14" s="18">
        <v>5</v>
      </c>
      <c r="F14" s="18">
        <v>6</v>
      </c>
    </row>
    <row r="15" spans="1:8" ht="15.75" x14ac:dyDescent="0.25">
      <c r="A15" s="14">
        <v>10000000</v>
      </c>
      <c r="B15" s="22" t="s">
        <v>2</v>
      </c>
      <c r="C15" s="25">
        <f>C16+C29+C37+C56+C24</f>
        <v>151845065</v>
      </c>
      <c r="D15" s="25">
        <f>D16+D29+D37+D56+D24</f>
        <v>151777565</v>
      </c>
      <c r="E15" s="25">
        <f>E16+E29+E37+E56+E24</f>
        <v>67500</v>
      </c>
      <c r="F15" s="25">
        <f>F16+F29+F37+F56+F24</f>
        <v>0</v>
      </c>
    </row>
    <row r="16" spans="1:8" ht="31.5" x14ac:dyDescent="0.25">
      <c r="A16" s="14">
        <v>11000000</v>
      </c>
      <c r="B16" s="15" t="s">
        <v>5</v>
      </c>
      <c r="C16" s="25">
        <f t="shared" ref="C16:C21" si="0">D16+E16</f>
        <v>79658982</v>
      </c>
      <c r="D16" s="25">
        <f>D17+D22</f>
        <v>79658982</v>
      </c>
      <c r="E16" s="25">
        <f>E17+E22</f>
        <v>0</v>
      </c>
      <c r="F16" s="25">
        <f>F17+F22</f>
        <v>0</v>
      </c>
    </row>
    <row r="17" spans="1:7" ht="15.75" x14ac:dyDescent="0.25">
      <c r="A17" s="14">
        <v>11010000</v>
      </c>
      <c r="B17" s="10" t="s">
        <v>10</v>
      </c>
      <c r="C17" s="25">
        <f t="shared" si="0"/>
        <v>79508982</v>
      </c>
      <c r="D17" s="25">
        <f>D18+D20+D21+D19</f>
        <v>79508982</v>
      </c>
      <c r="E17" s="25">
        <f>E18+E20+E21+E19</f>
        <v>0</v>
      </c>
      <c r="F17" s="25">
        <f>F18+F20+F21+F19</f>
        <v>0</v>
      </c>
      <c r="G17" s="19"/>
    </row>
    <row r="18" spans="1:7" ht="31.5" x14ac:dyDescent="0.25">
      <c r="A18" s="11">
        <v>11010100</v>
      </c>
      <c r="B18" s="13" t="s">
        <v>6</v>
      </c>
      <c r="C18" s="26">
        <f t="shared" si="0"/>
        <v>52978479</v>
      </c>
      <c r="D18" s="26">
        <v>52978479</v>
      </c>
      <c r="E18" s="60"/>
      <c r="F18" s="60"/>
    </row>
    <row r="19" spans="1:7" ht="33" customHeight="1" x14ac:dyDescent="0.25">
      <c r="A19" s="11">
        <v>11010400</v>
      </c>
      <c r="B19" s="13" t="s">
        <v>7</v>
      </c>
      <c r="C19" s="26">
        <f t="shared" si="0"/>
        <v>19186310</v>
      </c>
      <c r="D19" s="26">
        <v>19186310</v>
      </c>
      <c r="E19" s="60"/>
      <c r="F19" s="60"/>
    </row>
    <row r="20" spans="1:7" ht="31.5" x14ac:dyDescent="0.25">
      <c r="A20" s="11">
        <v>11010500</v>
      </c>
      <c r="B20" s="13" t="s">
        <v>8</v>
      </c>
      <c r="C20" s="26">
        <f t="shared" si="0"/>
        <v>1574273</v>
      </c>
      <c r="D20" s="26">
        <v>1574273</v>
      </c>
      <c r="E20" s="60"/>
      <c r="F20" s="60"/>
    </row>
    <row r="21" spans="1:7" ht="31.5" x14ac:dyDescent="0.25">
      <c r="A21" s="11">
        <v>11011300</v>
      </c>
      <c r="B21" s="13" t="s">
        <v>79</v>
      </c>
      <c r="C21" s="26">
        <f t="shared" si="0"/>
        <v>5769920</v>
      </c>
      <c r="D21" s="26">
        <v>5769920</v>
      </c>
      <c r="E21" s="60"/>
      <c r="F21" s="60"/>
    </row>
    <row r="22" spans="1:7" ht="15.75" x14ac:dyDescent="0.25">
      <c r="A22" s="14">
        <v>11020000</v>
      </c>
      <c r="B22" s="10" t="s">
        <v>31</v>
      </c>
      <c r="C22" s="25">
        <f>C23</f>
        <v>150000</v>
      </c>
      <c r="D22" s="25">
        <f>D23</f>
        <v>150000</v>
      </c>
      <c r="E22" s="25">
        <f>E23</f>
        <v>0</v>
      </c>
      <c r="F22" s="25">
        <f>F23</f>
        <v>0</v>
      </c>
    </row>
    <row r="23" spans="1:7" ht="31.5" x14ac:dyDescent="0.25">
      <c r="A23" s="11">
        <v>11020200</v>
      </c>
      <c r="B23" s="20" t="s">
        <v>32</v>
      </c>
      <c r="C23" s="26">
        <f>D23</f>
        <v>150000</v>
      </c>
      <c r="D23" s="27">
        <v>150000</v>
      </c>
      <c r="E23" s="60"/>
      <c r="F23" s="60"/>
    </row>
    <row r="24" spans="1:7" ht="17.25" customHeight="1" x14ac:dyDescent="0.25">
      <c r="A24" s="14">
        <v>13000000</v>
      </c>
      <c r="B24" s="21" t="s">
        <v>66</v>
      </c>
      <c r="C24" s="25">
        <f>D24</f>
        <v>12000</v>
      </c>
      <c r="D24" s="25">
        <f>D25+D27</f>
        <v>12000</v>
      </c>
      <c r="E24" s="60"/>
      <c r="F24" s="60"/>
    </row>
    <row r="25" spans="1:7" ht="17.25" customHeight="1" x14ac:dyDescent="0.25">
      <c r="A25" s="38">
        <v>13010000</v>
      </c>
      <c r="B25" s="39" t="s">
        <v>113</v>
      </c>
      <c r="C25" s="40">
        <f t="shared" ref="C25:C26" si="1">D25</f>
        <v>2000</v>
      </c>
      <c r="D25" s="40">
        <f>D26</f>
        <v>2000</v>
      </c>
      <c r="E25" s="41"/>
      <c r="F25" s="41"/>
    </row>
    <row r="26" spans="1:7" ht="51" customHeight="1" x14ac:dyDescent="0.25">
      <c r="A26" s="42">
        <v>13010200</v>
      </c>
      <c r="B26" s="43" t="s">
        <v>114</v>
      </c>
      <c r="C26" s="40">
        <f t="shared" si="1"/>
        <v>2000</v>
      </c>
      <c r="D26" s="44">
        <v>2000</v>
      </c>
      <c r="E26" s="41"/>
      <c r="F26" s="41"/>
    </row>
    <row r="27" spans="1:7" ht="33.75" customHeight="1" x14ac:dyDescent="0.25">
      <c r="A27" s="14">
        <v>13030000</v>
      </c>
      <c r="B27" s="21" t="s">
        <v>67</v>
      </c>
      <c r="C27" s="25">
        <f>D27</f>
        <v>10000</v>
      </c>
      <c r="D27" s="25">
        <f>D28</f>
        <v>10000</v>
      </c>
      <c r="E27" s="60"/>
      <c r="F27" s="60"/>
    </row>
    <row r="28" spans="1:7" ht="47.25" x14ac:dyDescent="0.25">
      <c r="A28" s="11">
        <v>13030100</v>
      </c>
      <c r="B28" s="20" t="s">
        <v>121</v>
      </c>
      <c r="C28" s="26">
        <f>D28</f>
        <v>10000</v>
      </c>
      <c r="D28" s="26">
        <v>10000</v>
      </c>
      <c r="E28" s="60"/>
      <c r="F28" s="60"/>
    </row>
    <row r="29" spans="1:7" ht="15.75" x14ac:dyDescent="0.25">
      <c r="A29" s="14">
        <v>14000000</v>
      </c>
      <c r="B29" s="10" t="s">
        <v>33</v>
      </c>
      <c r="C29" s="25">
        <f>C30+C32+C34</f>
        <v>22399901</v>
      </c>
      <c r="D29" s="25">
        <f>D30+D32+D34</f>
        <v>22399901</v>
      </c>
      <c r="E29" s="25">
        <f>E30+E32+E34</f>
        <v>0</v>
      </c>
      <c r="F29" s="25">
        <f>F30+F32+F34</f>
        <v>0</v>
      </c>
    </row>
    <row r="30" spans="1:7" ht="31.9" customHeight="1" x14ac:dyDescent="0.25">
      <c r="A30" s="14">
        <v>14020000</v>
      </c>
      <c r="B30" s="21" t="s">
        <v>34</v>
      </c>
      <c r="C30" s="25">
        <f>C31</f>
        <v>1130000</v>
      </c>
      <c r="D30" s="25">
        <f>D31</f>
        <v>1130000</v>
      </c>
      <c r="E30" s="25">
        <f>E31</f>
        <v>0</v>
      </c>
      <c r="F30" s="25">
        <f>F31</f>
        <v>0</v>
      </c>
    </row>
    <row r="31" spans="1:7" ht="15.75" x14ac:dyDescent="0.25">
      <c r="A31" s="11">
        <v>14021900</v>
      </c>
      <c r="B31" s="20" t="s">
        <v>35</v>
      </c>
      <c r="C31" s="26">
        <f>D31+E31</f>
        <v>1130000</v>
      </c>
      <c r="D31" s="27">
        <v>1130000</v>
      </c>
      <c r="E31" s="60"/>
      <c r="F31" s="60"/>
    </row>
    <row r="32" spans="1:7" ht="31.5" x14ac:dyDescent="0.25">
      <c r="A32" s="14">
        <v>14030000</v>
      </c>
      <c r="B32" s="21" t="s">
        <v>36</v>
      </c>
      <c r="C32" s="25">
        <f>C33</f>
        <v>11676501</v>
      </c>
      <c r="D32" s="25">
        <f>D33</f>
        <v>11676501</v>
      </c>
      <c r="E32" s="25">
        <f>E33</f>
        <v>0</v>
      </c>
      <c r="F32" s="25">
        <f>F33</f>
        <v>0</v>
      </c>
    </row>
    <row r="33" spans="1:8" ht="15.75" x14ac:dyDescent="0.25">
      <c r="A33" s="11">
        <v>14031900</v>
      </c>
      <c r="B33" s="20" t="s">
        <v>35</v>
      </c>
      <c r="C33" s="26">
        <f>D33+E33</f>
        <v>11676501</v>
      </c>
      <c r="D33" s="27">
        <v>11676501</v>
      </c>
      <c r="E33" s="60"/>
      <c r="F33" s="60"/>
    </row>
    <row r="34" spans="1:8" ht="31.5" x14ac:dyDescent="0.25">
      <c r="A34" s="14">
        <v>14040000</v>
      </c>
      <c r="B34" s="21" t="s">
        <v>37</v>
      </c>
      <c r="C34" s="25">
        <f>D34+E34</f>
        <v>9593400</v>
      </c>
      <c r="D34" s="25">
        <f>D35+D36</f>
        <v>9593400</v>
      </c>
      <c r="E34" s="60"/>
      <c r="F34" s="60"/>
    </row>
    <row r="35" spans="1:8" ht="75.75" customHeight="1" x14ac:dyDescent="0.25">
      <c r="A35" s="23">
        <v>14040100</v>
      </c>
      <c r="B35" s="24" t="s">
        <v>115</v>
      </c>
      <c r="C35" s="26">
        <f>D35+E35</f>
        <v>6488400</v>
      </c>
      <c r="D35" s="26">
        <v>6488400</v>
      </c>
      <c r="E35" s="60"/>
      <c r="F35" s="60"/>
    </row>
    <row r="36" spans="1:8" ht="63" x14ac:dyDescent="0.25">
      <c r="A36" s="23">
        <v>14040200</v>
      </c>
      <c r="B36" s="24" t="s">
        <v>75</v>
      </c>
      <c r="C36" s="26">
        <f>D36+E36</f>
        <v>3105000</v>
      </c>
      <c r="D36" s="26">
        <v>3105000</v>
      </c>
      <c r="E36" s="60"/>
      <c r="F36" s="60"/>
    </row>
    <row r="37" spans="1:8" ht="31.5" x14ac:dyDescent="0.25">
      <c r="A37" s="14">
        <v>18000000</v>
      </c>
      <c r="B37" s="21" t="s">
        <v>63</v>
      </c>
      <c r="C37" s="25">
        <f>C38+C50+C52</f>
        <v>49706682</v>
      </c>
      <c r="D37" s="25">
        <f>D38+D50+D52</f>
        <v>49706682</v>
      </c>
      <c r="E37" s="25">
        <f>E38+E50+E52</f>
        <v>0</v>
      </c>
      <c r="F37" s="25">
        <f>F38+F50+F52</f>
        <v>0</v>
      </c>
      <c r="G37" s="19"/>
      <c r="H37" s="19"/>
    </row>
    <row r="38" spans="1:8" ht="15.75" x14ac:dyDescent="0.25">
      <c r="A38" s="14">
        <v>18010000</v>
      </c>
      <c r="B38" s="21" t="s">
        <v>62</v>
      </c>
      <c r="C38" s="25">
        <f>D38+E38</f>
        <v>17902729</v>
      </c>
      <c r="D38" s="25">
        <f>D39+D40+D41+D42+D43+D44+D45+D46+D47+D48+D49</f>
        <v>17902729</v>
      </c>
      <c r="E38" s="25"/>
      <c r="F38" s="25"/>
      <c r="G38" s="19"/>
    </row>
    <row r="39" spans="1:8" ht="31.9" customHeight="1" x14ac:dyDescent="0.25">
      <c r="A39" s="11">
        <v>18010100</v>
      </c>
      <c r="B39" s="20" t="s">
        <v>39</v>
      </c>
      <c r="C39" s="26">
        <f>D39+E39</f>
        <v>50250</v>
      </c>
      <c r="D39" s="26">
        <v>50250</v>
      </c>
      <c r="E39" s="60"/>
      <c r="F39" s="60"/>
    </row>
    <row r="40" spans="1:8" ht="33" customHeight="1" x14ac:dyDescent="0.25">
      <c r="A40" s="11">
        <v>18010200</v>
      </c>
      <c r="B40" s="20" t="s">
        <v>40</v>
      </c>
      <c r="C40" s="26">
        <f t="shared" ref="C40:C49" si="2">D40+E40</f>
        <v>538704</v>
      </c>
      <c r="D40" s="26">
        <v>538704</v>
      </c>
      <c r="E40" s="60"/>
      <c r="F40" s="60"/>
    </row>
    <row r="41" spans="1:8" ht="32.25" customHeight="1" x14ac:dyDescent="0.25">
      <c r="A41" s="11">
        <v>18010300</v>
      </c>
      <c r="B41" s="20" t="s">
        <v>41</v>
      </c>
      <c r="C41" s="26">
        <f t="shared" si="2"/>
        <v>1466478</v>
      </c>
      <c r="D41" s="26">
        <v>1466478</v>
      </c>
      <c r="E41" s="60"/>
      <c r="F41" s="60"/>
    </row>
    <row r="42" spans="1:8" ht="33" customHeight="1" x14ac:dyDescent="0.25">
      <c r="A42" s="11">
        <v>18010400</v>
      </c>
      <c r="B42" s="20" t="s">
        <v>42</v>
      </c>
      <c r="C42" s="26">
        <f t="shared" si="2"/>
        <v>1057900</v>
      </c>
      <c r="D42" s="26">
        <v>1057900</v>
      </c>
      <c r="E42" s="60"/>
      <c r="F42" s="60"/>
    </row>
    <row r="43" spans="1:8" ht="15.75" x14ac:dyDescent="0.25">
      <c r="A43" s="11">
        <v>18010500</v>
      </c>
      <c r="B43" s="20" t="s">
        <v>43</v>
      </c>
      <c r="C43" s="26">
        <f t="shared" si="2"/>
        <v>743256</v>
      </c>
      <c r="D43" s="26">
        <v>743256</v>
      </c>
      <c r="E43" s="60"/>
      <c r="F43" s="60"/>
    </row>
    <row r="44" spans="1:8" ht="15.75" x14ac:dyDescent="0.25">
      <c r="A44" s="11">
        <v>18010600</v>
      </c>
      <c r="B44" s="20" t="s">
        <v>44</v>
      </c>
      <c r="C44" s="26">
        <f t="shared" si="2"/>
        <v>8223754</v>
      </c>
      <c r="D44" s="26">
        <v>8223754</v>
      </c>
      <c r="E44" s="60"/>
      <c r="F44" s="60"/>
    </row>
    <row r="45" spans="1:8" ht="15.75" x14ac:dyDescent="0.25">
      <c r="A45" s="11">
        <v>18010700</v>
      </c>
      <c r="B45" s="20" t="s">
        <v>45</v>
      </c>
      <c r="C45" s="26">
        <f t="shared" si="2"/>
        <v>3876000</v>
      </c>
      <c r="D45" s="26">
        <v>3876000</v>
      </c>
      <c r="E45" s="60"/>
      <c r="F45" s="60"/>
    </row>
    <row r="46" spans="1:8" ht="15.75" x14ac:dyDescent="0.25">
      <c r="A46" s="11">
        <v>18010900</v>
      </c>
      <c r="B46" s="20" t="s">
        <v>46</v>
      </c>
      <c r="C46" s="26">
        <f t="shared" si="2"/>
        <v>1455376</v>
      </c>
      <c r="D46" s="26">
        <v>1455376</v>
      </c>
      <c r="E46" s="60"/>
      <c r="F46" s="60"/>
    </row>
    <row r="47" spans="1:8" ht="15.75" x14ac:dyDescent="0.25">
      <c r="A47" s="11">
        <v>18011000</v>
      </c>
      <c r="B47" s="20" t="s">
        <v>89</v>
      </c>
      <c r="C47" s="26">
        <f t="shared" si="2"/>
        <v>25000</v>
      </c>
      <c r="D47" s="26">
        <v>25000</v>
      </c>
      <c r="E47" s="60"/>
      <c r="F47" s="60"/>
    </row>
    <row r="48" spans="1:8" ht="15.75" x14ac:dyDescent="0.25">
      <c r="A48" s="11">
        <v>18011100</v>
      </c>
      <c r="B48" s="11" t="s">
        <v>47</v>
      </c>
      <c r="C48" s="26">
        <f t="shared" si="2"/>
        <v>50000</v>
      </c>
      <c r="D48" s="26">
        <v>50000</v>
      </c>
      <c r="E48" s="60"/>
      <c r="F48" s="60"/>
    </row>
    <row r="49" spans="1:6" ht="47.25" x14ac:dyDescent="0.25">
      <c r="A49" s="11">
        <v>18011200</v>
      </c>
      <c r="B49" s="13" t="s">
        <v>112</v>
      </c>
      <c r="C49" s="26">
        <f t="shared" si="2"/>
        <v>416011</v>
      </c>
      <c r="D49" s="26">
        <v>416011</v>
      </c>
      <c r="E49" s="60"/>
      <c r="F49" s="60"/>
    </row>
    <row r="50" spans="1:6" ht="15.75" x14ac:dyDescent="0.25">
      <c r="A50" s="14">
        <v>18030000</v>
      </c>
      <c r="B50" s="21" t="s">
        <v>38</v>
      </c>
      <c r="C50" s="25">
        <f>C51</f>
        <v>11800</v>
      </c>
      <c r="D50" s="25">
        <f>D51</f>
        <v>11800</v>
      </c>
      <c r="E50" s="25">
        <f>E51</f>
        <v>0</v>
      </c>
      <c r="F50" s="25">
        <f>F51</f>
        <v>0</v>
      </c>
    </row>
    <row r="51" spans="1:6" ht="15.75" x14ac:dyDescent="0.25">
      <c r="A51" s="11">
        <v>18030200</v>
      </c>
      <c r="B51" s="20" t="s">
        <v>48</v>
      </c>
      <c r="C51" s="26">
        <f>D51+E51</f>
        <v>11800</v>
      </c>
      <c r="D51" s="26">
        <v>11800</v>
      </c>
      <c r="E51" s="60"/>
      <c r="F51" s="60"/>
    </row>
    <row r="52" spans="1:6" ht="15.75" x14ac:dyDescent="0.25">
      <c r="A52" s="14">
        <v>18050000</v>
      </c>
      <c r="B52" s="21" t="s">
        <v>49</v>
      </c>
      <c r="C52" s="25">
        <f>C53+C54+C55</f>
        <v>31792153</v>
      </c>
      <c r="D52" s="25">
        <f>D53+D54+D55</f>
        <v>31792153</v>
      </c>
      <c r="E52" s="25">
        <f>E53+E54+E55</f>
        <v>0</v>
      </c>
      <c r="F52" s="25">
        <f>F53+F54+F55</f>
        <v>0</v>
      </c>
    </row>
    <row r="53" spans="1:6" ht="15.75" x14ac:dyDescent="0.25">
      <c r="A53" s="11">
        <v>18050300</v>
      </c>
      <c r="B53" s="20" t="s">
        <v>50</v>
      </c>
      <c r="C53" s="26">
        <f>D53+E53</f>
        <v>2515860</v>
      </c>
      <c r="D53" s="26">
        <v>2515860</v>
      </c>
      <c r="E53" s="60"/>
      <c r="F53" s="60"/>
    </row>
    <row r="54" spans="1:6" ht="15.75" x14ac:dyDescent="0.25">
      <c r="A54" s="11">
        <v>18050400</v>
      </c>
      <c r="B54" s="20" t="s">
        <v>51</v>
      </c>
      <c r="C54" s="26">
        <f>D54+E54</f>
        <v>16183003</v>
      </c>
      <c r="D54" s="26">
        <v>16183003</v>
      </c>
      <c r="E54" s="60"/>
      <c r="F54" s="60"/>
    </row>
    <row r="55" spans="1:6" ht="47.25" x14ac:dyDescent="0.25">
      <c r="A55" s="11">
        <v>18050500</v>
      </c>
      <c r="B55" s="20" t="s">
        <v>87</v>
      </c>
      <c r="C55" s="26">
        <f>D55+E55</f>
        <v>13093290</v>
      </c>
      <c r="D55" s="27">
        <v>13093290</v>
      </c>
      <c r="E55" s="60"/>
      <c r="F55" s="60"/>
    </row>
    <row r="56" spans="1:6" ht="15.75" x14ac:dyDescent="0.25">
      <c r="A56" s="14">
        <v>19000000</v>
      </c>
      <c r="B56" s="14" t="s">
        <v>57</v>
      </c>
      <c r="C56" s="25">
        <f>C57</f>
        <v>67500</v>
      </c>
      <c r="D56" s="25">
        <f>D57</f>
        <v>0</v>
      </c>
      <c r="E56" s="25">
        <f>E57</f>
        <v>67500</v>
      </c>
      <c r="F56" s="25">
        <f>F57</f>
        <v>0</v>
      </c>
    </row>
    <row r="57" spans="1:6" ht="15.75" x14ac:dyDescent="0.25">
      <c r="A57" s="14">
        <v>19010000</v>
      </c>
      <c r="B57" s="14" t="s">
        <v>58</v>
      </c>
      <c r="C57" s="25">
        <f>C58+C59+C60</f>
        <v>67500</v>
      </c>
      <c r="D57" s="25">
        <f>D58+D59+D60</f>
        <v>0</v>
      </c>
      <c r="E57" s="25">
        <f>E58+E59+E60</f>
        <v>67500</v>
      </c>
      <c r="F57" s="25">
        <f>F58+F59+F60</f>
        <v>0</v>
      </c>
    </row>
    <row r="58" spans="1:6" ht="49.5" customHeight="1" x14ac:dyDescent="0.25">
      <c r="A58" s="11">
        <v>19010100</v>
      </c>
      <c r="B58" s="13" t="s">
        <v>59</v>
      </c>
      <c r="C58" s="26">
        <f t="shared" ref="C58:C126" si="3">D58+E58</f>
        <v>28875</v>
      </c>
      <c r="D58" s="26"/>
      <c r="E58" s="37">
        <v>28875</v>
      </c>
      <c r="F58" s="60"/>
    </row>
    <row r="59" spans="1:6" ht="31.5" x14ac:dyDescent="0.25">
      <c r="A59" s="11">
        <v>19010200</v>
      </c>
      <c r="B59" s="13" t="s">
        <v>60</v>
      </c>
      <c r="C59" s="26">
        <f t="shared" si="3"/>
        <v>11970</v>
      </c>
      <c r="D59" s="26"/>
      <c r="E59" s="37">
        <v>11970</v>
      </c>
      <c r="F59" s="60"/>
    </row>
    <row r="60" spans="1:6" ht="47.25" x14ac:dyDescent="0.25">
      <c r="A60" s="11">
        <v>19010300</v>
      </c>
      <c r="B60" s="13" t="s">
        <v>61</v>
      </c>
      <c r="C60" s="26">
        <f t="shared" si="3"/>
        <v>26655</v>
      </c>
      <c r="D60" s="26"/>
      <c r="E60" s="37">
        <v>26655</v>
      </c>
      <c r="F60" s="60"/>
    </row>
    <row r="61" spans="1:6" ht="15.75" x14ac:dyDescent="0.25">
      <c r="A61" s="10">
        <v>20000000</v>
      </c>
      <c r="B61" s="14" t="s">
        <v>52</v>
      </c>
      <c r="C61" s="25">
        <f>D61+E61</f>
        <v>7313929</v>
      </c>
      <c r="D61" s="25">
        <f>D62+D68+D81+D78</f>
        <v>3085569</v>
      </c>
      <c r="E61" s="25">
        <f t="shared" ref="E61:F61" si="4">E62+E68+E81+E78</f>
        <v>4228360</v>
      </c>
      <c r="F61" s="25">
        <f t="shared" si="4"/>
        <v>0</v>
      </c>
    </row>
    <row r="62" spans="1:6" ht="15.75" x14ac:dyDescent="0.25">
      <c r="A62" s="10">
        <v>21000000</v>
      </c>
      <c r="B62" s="14" t="s">
        <v>90</v>
      </c>
      <c r="C62" s="25">
        <f t="shared" si="3"/>
        <v>210007</v>
      </c>
      <c r="D62" s="25">
        <f>D63+D65</f>
        <v>210007</v>
      </c>
      <c r="E62" s="25"/>
      <c r="F62" s="25"/>
    </row>
    <row r="63" spans="1:6" ht="78.75" x14ac:dyDescent="0.25">
      <c r="A63" s="10">
        <v>21010000</v>
      </c>
      <c r="B63" s="28" t="s">
        <v>94</v>
      </c>
      <c r="C63" s="25">
        <f t="shared" si="3"/>
        <v>47000</v>
      </c>
      <c r="D63" s="25">
        <f>D64</f>
        <v>47000</v>
      </c>
      <c r="E63" s="25"/>
      <c r="F63" s="25"/>
    </row>
    <row r="64" spans="1:6" ht="33" customHeight="1" x14ac:dyDescent="0.25">
      <c r="A64" s="12">
        <v>21010300</v>
      </c>
      <c r="B64" s="29" t="s">
        <v>91</v>
      </c>
      <c r="C64" s="26">
        <f t="shared" si="3"/>
        <v>47000</v>
      </c>
      <c r="D64" s="26">
        <v>47000</v>
      </c>
      <c r="E64" s="26"/>
      <c r="F64" s="26"/>
    </row>
    <row r="65" spans="1:6" ht="15.6" customHeight="1" x14ac:dyDescent="0.25">
      <c r="A65" s="10">
        <v>21080000</v>
      </c>
      <c r="B65" s="28" t="s">
        <v>88</v>
      </c>
      <c r="C65" s="25">
        <f t="shared" si="3"/>
        <v>163007</v>
      </c>
      <c r="D65" s="25">
        <f>D67+D66</f>
        <v>163007</v>
      </c>
      <c r="E65" s="25"/>
      <c r="F65" s="25"/>
    </row>
    <row r="66" spans="1:6" ht="45.6" customHeight="1" x14ac:dyDescent="0.25">
      <c r="A66" s="12">
        <v>21081700</v>
      </c>
      <c r="B66" s="29" t="s">
        <v>116</v>
      </c>
      <c r="C66" s="26">
        <f>D66</f>
        <v>5007</v>
      </c>
      <c r="D66" s="36">
        <v>5007</v>
      </c>
      <c r="E66" s="26"/>
      <c r="F66" s="26"/>
    </row>
    <row r="67" spans="1:6" ht="48" customHeight="1" x14ac:dyDescent="0.25">
      <c r="A67" s="12">
        <v>21081800</v>
      </c>
      <c r="B67" s="29" t="s">
        <v>92</v>
      </c>
      <c r="C67" s="26">
        <f t="shared" si="3"/>
        <v>158000</v>
      </c>
      <c r="D67" s="36">
        <v>158000</v>
      </c>
      <c r="E67" s="26"/>
      <c r="F67" s="26"/>
    </row>
    <row r="68" spans="1:6" ht="31.5" x14ac:dyDescent="0.25">
      <c r="A68" s="10">
        <v>22000000</v>
      </c>
      <c r="B68" s="15" t="s">
        <v>16</v>
      </c>
      <c r="C68" s="25">
        <f t="shared" si="3"/>
        <v>1272167</v>
      </c>
      <c r="D68" s="25">
        <f>D69+D73+D75+D77</f>
        <v>1272167</v>
      </c>
      <c r="E68" s="25">
        <f>E69+E73+E75+E77</f>
        <v>0</v>
      </c>
      <c r="F68" s="25">
        <f>F69+F73+F75+F77</f>
        <v>0</v>
      </c>
    </row>
    <row r="69" spans="1:6" ht="15.75" x14ac:dyDescent="0.25">
      <c r="A69" s="10">
        <v>22010000</v>
      </c>
      <c r="B69" s="15" t="s">
        <v>17</v>
      </c>
      <c r="C69" s="25">
        <f t="shared" si="3"/>
        <v>1259519</v>
      </c>
      <c r="D69" s="25">
        <f>D70+D71+D72</f>
        <v>1259519</v>
      </c>
      <c r="E69" s="25"/>
      <c r="F69" s="25"/>
    </row>
    <row r="70" spans="1:6" ht="45" customHeight="1" x14ac:dyDescent="0.25">
      <c r="A70" s="12">
        <v>22010300</v>
      </c>
      <c r="B70" s="13" t="s">
        <v>105</v>
      </c>
      <c r="C70" s="26">
        <f t="shared" si="3"/>
        <v>33600</v>
      </c>
      <c r="D70" s="26">
        <v>33600</v>
      </c>
      <c r="E70" s="25"/>
      <c r="F70" s="25"/>
    </row>
    <row r="71" spans="1:6" ht="15.75" x14ac:dyDescent="0.25">
      <c r="A71" s="12">
        <v>22012500</v>
      </c>
      <c r="B71" s="13" t="s">
        <v>22</v>
      </c>
      <c r="C71" s="26">
        <f t="shared" si="3"/>
        <v>1126259</v>
      </c>
      <c r="D71" s="26">
        <v>1126259</v>
      </c>
      <c r="E71" s="25"/>
      <c r="F71" s="25"/>
    </row>
    <row r="72" spans="1:6" ht="33.75" customHeight="1" x14ac:dyDescent="0.25">
      <c r="A72" s="12">
        <v>22012600</v>
      </c>
      <c r="B72" s="13" t="s">
        <v>18</v>
      </c>
      <c r="C72" s="26">
        <f t="shared" si="3"/>
        <v>99660</v>
      </c>
      <c r="D72" s="26">
        <v>99660</v>
      </c>
      <c r="E72" s="25"/>
      <c r="F72" s="25"/>
    </row>
    <row r="73" spans="1:6" ht="30" customHeight="1" x14ac:dyDescent="0.25">
      <c r="A73" s="10">
        <v>22080000</v>
      </c>
      <c r="B73" s="28" t="s">
        <v>106</v>
      </c>
      <c r="C73" s="25">
        <f>D73+E73</f>
        <v>848</v>
      </c>
      <c r="D73" s="25">
        <f>D74</f>
        <v>848</v>
      </c>
      <c r="E73" s="25"/>
      <c r="F73" s="25"/>
    </row>
    <row r="74" spans="1:6" ht="33.75" customHeight="1" x14ac:dyDescent="0.25">
      <c r="A74" s="12">
        <v>22080400</v>
      </c>
      <c r="B74" s="29" t="s">
        <v>93</v>
      </c>
      <c r="C74" s="26">
        <f>D74+E74</f>
        <v>848</v>
      </c>
      <c r="D74" s="26">
        <v>848</v>
      </c>
      <c r="E74" s="25"/>
      <c r="F74" s="25"/>
    </row>
    <row r="75" spans="1:6" ht="15.75" x14ac:dyDescent="0.25">
      <c r="A75" s="10">
        <v>22090000</v>
      </c>
      <c r="B75" s="15" t="s">
        <v>55</v>
      </c>
      <c r="C75" s="25">
        <f t="shared" si="3"/>
        <v>4000</v>
      </c>
      <c r="D75" s="25">
        <f>D76</f>
        <v>4000</v>
      </c>
      <c r="E75" s="25">
        <f t="shared" ref="E75:F75" si="5">E76</f>
        <v>0</v>
      </c>
      <c r="F75" s="25">
        <f t="shared" si="5"/>
        <v>0</v>
      </c>
    </row>
    <row r="76" spans="1:6" ht="45" customHeight="1" x14ac:dyDescent="0.25">
      <c r="A76" s="12">
        <v>22090100</v>
      </c>
      <c r="B76" s="13" t="s">
        <v>56</v>
      </c>
      <c r="C76" s="26">
        <f t="shared" si="3"/>
        <v>4000</v>
      </c>
      <c r="D76" s="26">
        <v>4000</v>
      </c>
      <c r="E76" s="25"/>
      <c r="F76" s="25"/>
    </row>
    <row r="77" spans="1:6" ht="63" customHeight="1" x14ac:dyDescent="0.25">
      <c r="A77" s="42">
        <v>22130000</v>
      </c>
      <c r="B77" s="45" t="s">
        <v>117</v>
      </c>
      <c r="C77" s="46">
        <f>D77+E77</f>
        <v>7800</v>
      </c>
      <c r="D77" s="40">
        <v>7800</v>
      </c>
      <c r="E77" s="40">
        <v>0</v>
      </c>
      <c r="F77" s="40">
        <v>0</v>
      </c>
    </row>
    <row r="78" spans="1:6" ht="15.75" x14ac:dyDescent="0.25">
      <c r="A78" s="38">
        <v>24000000</v>
      </c>
      <c r="B78" s="63" t="s">
        <v>125</v>
      </c>
      <c r="C78" s="46">
        <f>D78+E78</f>
        <v>1603395</v>
      </c>
      <c r="D78" s="40">
        <f>D79</f>
        <v>1603395</v>
      </c>
      <c r="E78" s="40"/>
      <c r="F78" s="40"/>
    </row>
    <row r="79" spans="1:6" ht="15.75" x14ac:dyDescent="0.25">
      <c r="A79" s="38">
        <v>24060000</v>
      </c>
      <c r="B79" s="63" t="s">
        <v>88</v>
      </c>
      <c r="C79" s="46">
        <f>D79+E79</f>
        <v>1603395</v>
      </c>
      <c r="D79" s="40">
        <f>D80</f>
        <v>1603395</v>
      </c>
      <c r="E79" s="40"/>
      <c r="F79" s="40"/>
    </row>
    <row r="80" spans="1:6" ht="15.75" x14ac:dyDescent="0.25">
      <c r="A80" s="42">
        <v>24060300</v>
      </c>
      <c r="B80" s="45" t="s">
        <v>88</v>
      </c>
      <c r="C80" s="46">
        <f>D80+E80</f>
        <v>1603395</v>
      </c>
      <c r="D80" s="40">
        <v>1603395</v>
      </c>
      <c r="E80" s="40"/>
      <c r="F80" s="40"/>
    </row>
    <row r="81" spans="1:6" ht="15.75" x14ac:dyDescent="0.25">
      <c r="A81" s="10">
        <v>25000000</v>
      </c>
      <c r="B81" s="14" t="s">
        <v>14</v>
      </c>
      <c r="C81" s="25">
        <f t="shared" si="3"/>
        <v>4228360</v>
      </c>
      <c r="D81" s="25">
        <f>D82+D86</f>
        <v>0</v>
      </c>
      <c r="E81" s="25">
        <f>E82+E86</f>
        <v>4228360</v>
      </c>
      <c r="F81" s="25">
        <f>F82+F86</f>
        <v>0</v>
      </c>
    </row>
    <row r="82" spans="1:6" ht="31.5" x14ac:dyDescent="0.25">
      <c r="A82" s="10">
        <v>25010000</v>
      </c>
      <c r="B82" s="15" t="s">
        <v>11</v>
      </c>
      <c r="C82" s="25">
        <f t="shared" si="3"/>
        <v>3578360</v>
      </c>
      <c r="D82" s="25">
        <f>D83+D84</f>
        <v>0</v>
      </c>
      <c r="E82" s="25">
        <f>E83+E84+E85</f>
        <v>3578360</v>
      </c>
      <c r="F82" s="25">
        <f>F83+F84+F85</f>
        <v>0</v>
      </c>
    </row>
    <row r="83" spans="1:6" ht="31.5" x14ac:dyDescent="0.25">
      <c r="A83" s="12">
        <v>25010100</v>
      </c>
      <c r="B83" s="13" t="s">
        <v>9</v>
      </c>
      <c r="C83" s="26">
        <f t="shared" si="3"/>
        <v>3368060</v>
      </c>
      <c r="D83" s="60"/>
      <c r="E83" s="26">
        <v>3368060</v>
      </c>
      <c r="F83" s="60"/>
    </row>
    <row r="84" spans="1:6" ht="30" customHeight="1" x14ac:dyDescent="0.25">
      <c r="A84" s="12">
        <v>25010300</v>
      </c>
      <c r="B84" s="13" t="s">
        <v>64</v>
      </c>
      <c r="C84" s="26">
        <f t="shared" si="3"/>
        <v>180300</v>
      </c>
      <c r="D84" s="60"/>
      <c r="E84" s="26">
        <v>180300</v>
      </c>
      <c r="F84" s="60"/>
    </row>
    <row r="85" spans="1:6" ht="30" customHeight="1" x14ac:dyDescent="0.25">
      <c r="A85" s="12">
        <v>25010400</v>
      </c>
      <c r="B85" s="13" t="s">
        <v>72</v>
      </c>
      <c r="C85" s="26">
        <f t="shared" si="3"/>
        <v>30000</v>
      </c>
      <c r="D85" s="60"/>
      <c r="E85" s="26">
        <v>30000</v>
      </c>
      <c r="F85" s="60"/>
    </row>
    <row r="86" spans="1:6" ht="15.75" x14ac:dyDescent="0.25">
      <c r="A86" s="10">
        <v>25020000</v>
      </c>
      <c r="B86" s="15" t="s">
        <v>73</v>
      </c>
      <c r="C86" s="25">
        <f t="shared" si="3"/>
        <v>650000</v>
      </c>
      <c r="D86" s="61"/>
      <c r="E86" s="25">
        <f>E87</f>
        <v>650000</v>
      </c>
      <c r="F86" s="25">
        <f>F87</f>
        <v>0</v>
      </c>
    </row>
    <row r="87" spans="1:6" ht="96" customHeight="1" x14ac:dyDescent="0.25">
      <c r="A87" s="12">
        <v>25020200</v>
      </c>
      <c r="B87" s="13" t="s">
        <v>74</v>
      </c>
      <c r="C87" s="26">
        <f t="shared" si="3"/>
        <v>650000</v>
      </c>
      <c r="D87" s="60"/>
      <c r="E87" s="26">
        <v>650000</v>
      </c>
      <c r="F87" s="60"/>
    </row>
    <row r="88" spans="1:6" ht="15.6" customHeight="1" x14ac:dyDescent="0.25">
      <c r="A88" s="10">
        <v>33000000</v>
      </c>
      <c r="B88" s="15" t="s">
        <v>127</v>
      </c>
      <c r="C88" s="25">
        <f>D88+E88</f>
        <v>34000</v>
      </c>
      <c r="D88" s="71">
        <f t="shared" ref="D88:F89" si="6">D89</f>
        <v>0</v>
      </c>
      <c r="E88" s="25">
        <f t="shared" si="6"/>
        <v>34000</v>
      </c>
      <c r="F88" s="71">
        <f t="shared" si="6"/>
        <v>34000</v>
      </c>
    </row>
    <row r="89" spans="1:6" ht="18.600000000000001" customHeight="1" x14ac:dyDescent="0.25">
      <c r="A89" s="10">
        <v>33010000</v>
      </c>
      <c r="B89" s="15" t="s">
        <v>128</v>
      </c>
      <c r="C89" s="25">
        <f>D89+E89</f>
        <v>34000</v>
      </c>
      <c r="D89" s="71">
        <f t="shared" si="6"/>
        <v>0</v>
      </c>
      <c r="E89" s="25">
        <f t="shared" si="6"/>
        <v>34000</v>
      </c>
      <c r="F89" s="71">
        <f t="shared" si="6"/>
        <v>34000</v>
      </c>
    </row>
    <row r="90" spans="1:6" ht="59.45" customHeight="1" x14ac:dyDescent="0.25">
      <c r="A90" s="12">
        <v>33010100</v>
      </c>
      <c r="B90" s="13" t="s">
        <v>129</v>
      </c>
      <c r="C90" s="26">
        <f>D90+E90</f>
        <v>34000</v>
      </c>
      <c r="D90" s="70"/>
      <c r="E90" s="26">
        <v>34000</v>
      </c>
      <c r="F90" s="70">
        <v>34000</v>
      </c>
    </row>
    <row r="91" spans="1:6" ht="15.75" x14ac:dyDescent="0.25">
      <c r="A91" s="12"/>
      <c r="B91" s="15" t="s">
        <v>23</v>
      </c>
      <c r="C91" s="25">
        <f>D91+E91</f>
        <v>159192994</v>
      </c>
      <c r="D91" s="25">
        <f>D15+D61+D88</f>
        <v>154863134</v>
      </c>
      <c r="E91" s="25">
        <f t="shared" ref="E91:F91" si="7">E15+E61+E88</f>
        <v>4329860</v>
      </c>
      <c r="F91" s="25">
        <f t="shared" si="7"/>
        <v>34000</v>
      </c>
    </row>
    <row r="92" spans="1:6" ht="15.75" x14ac:dyDescent="0.25">
      <c r="A92" s="31">
        <v>40000000</v>
      </c>
      <c r="B92" s="31" t="s">
        <v>15</v>
      </c>
      <c r="C92" s="32">
        <f t="shared" si="3"/>
        <v>105175974</v>
      </c>
      <c r="D92" s="32">
        <f>D93</f>
        <v>105175974</v>
      </c>
      <c r="E92" s="32">
        <f>E93</f>
        <v>0</v>
      </c>
      <c r="F92" s="32">
        <f>F93</f>
        <v>0</v>
      </c>
    </row>
    <row r="93" spans="1:6" ht="15.75" x14ac:dyDescent="0.25">
      <c r="A93" s="31">
        <v>41000000</v>
      </c>
      <c r="B93" s="34" t="s">
        <v>3</v>
      </c>
      <c r="C93" s="32">
        <f>D93+E93</f>
        <v>105175974</v>
      </c>
      <c r="D93" s="32">
        <f>D94+D97+D102+D105</f>
        <v>105175974</v>
      </c>
      <c r="E93" s="32">
        <f>E94+E97+E102+E105</f>
        <v>0</v>
      </c>
      <c r="F93" s="32">
        <f>F94+F97+F102+F105</f>
        <v>0</v>
      </c>
    </row>
    <row r="94" spans="1:6" ht="15.75" x14ac:dyDescent="0.25">
      <c r="A94" s="31">
        <v>41020000</v>
      </c>
      <c r="B94" s="31" t="s">
        <v>20</v>
      </c>
      <c r="C94" s="32">
        <f t="shared" si="3"/>
        <v>33052800</v>
      </c>
      <c r="D94" s="32">
        <f>D95+D96</f>
        <v>33052800</v>
      </c>
      <c r="E94" s="32">
        <f>E95</f>
        <v>0</v>
      </c>
      <c r="F94" s="32">
        <f>F95</f>
        <v>0</v>
      </c>
    </row>
    <row r="95" spans="1:6" ht="15.75" x14ac:dyDescent="0.25">
      <c r="A95" s="23">
        <v>41020100</v>
      </c>
      <c r="B95" s="24" t="s">
        <v>13</v>
      </c>
      <c r="C95" s="30">
        <f t="shared" si="3"/>
        <v>27552800</v>
      </c>
      <c r="D95" s="30">
        <v>27552800</v>
      </c>
      <c r="E95" s="33"/>
      <c r="F95" s="33"/>
    </row>
    <row r="96" spans="1:6" ht="78.75" x14ac:dyDescent="0.25">
      <c r="A96" s="51">
        <v>41021400</v>
      </c>
      <c r="B96" s="52" t="s">
        <v>118</v>
      </c>
      <c r="C96" s="50">
        <f t="shared" si="3"/>
        <v>5500000</v>
      </c>
      <c r="D96" s="50">
        <v>5500000</v>
      </c>
      <c r="E96" s="48"/>
      <c r="F96" s="48"/>
    </row>
    <row r="97" spans="1:7" ht="15.75" x14ac:dyDescent="0.25">
      <c r="A97" s="38">
        <v>41030000</v>
      </c>
      <c r="B97" s="63" t="s">
        <v>80</v>
      </c>
      <c r="C97" s="40">
        <f t="shared" si="3"/>
        <v>55862700</v>
      </c>
      <c r="D97" s="40">
        <f>D99+D101+D98+D100</f>
        <v>55862700</v>
      </c>
      <c r="E97" s="40">
        <f t="shared" ref="E97:F97" si="8">E99+E101+E98+E100</f>
        <v>0</v>
      </c>
      <c r="F97" s="40">
        <f t="shared" si="8"/>
        <v>0</v>
      </c>
    </row>
    <row r="98" spans="1:7" ht="33.6" customHeight="1" x14ac:dyDescent="0.25">
      <c r="A98" s="42">
        <v>41031100</v>
      </c>
      <c r="B98" s="45" t="s">
        <v>123</v>
      </c>
      <c r="C98" s="66">
        <f t="shared" si="3"/>
        <v>4083400</v>
      </c>
      <c r="D98" s="66">
        <v>4083400</v>
      </c>
      <c r="E98" s="66"/>
      <c r="F98" s="66"/>
    </row>
    <row r="99" spans="1:7" ht="24" customHeight="1" x14ac:dyDescent="0.25">
      <c r="A99" s="64">
        <v>41033900</v>
      </c>
      <c r="B99" s="65" t="s">
        <v>81</v>
      </c>
      <c r="C99" s="69">
        <f t="shared" si="3"/>
        <v>46441900</v>
      </c>
      <c r="D99" s="66">
        <v>46441900</v>
      </c>
      <c r="E99" s="67"/>
      <c r="F99" s="67"/>
    </row>
    <row r="100" spans="1:7" ht="34.5" customHeight="1" x14ac:dyDescent="0.25">
      <c r="A100" s="42">
        <v>41035400</v>
      </c>
      <c r="B100" s="45" t="s">
        <v>109</v>
      </c>
      <c r="C100" s="44">
        <f t="shared" si="3"/>
        <v>90900</v>
      </c>
      <c r="D100" s="66">
        <v>90900</v>
      </c>
      <c r="E100" s="67"/>
      <c r="F100" s="67"/>
    </row>
    <row r="101" spans="1:7" ht="40.5" customHeight="1" x14ac:dyDescent="0.25">
      <c r="A101" s="42">
        <v>41036300</v>
      </c>
      <c r="B101" s="45" t="s">
        <v>110</v>
      </c>
      <c r="C101" s="66">
        <f t="shared" si="3"/>
        <v>5246500</v>
      </c>
      <c r="D101" s="66">
        <v>5246500</v>
      </c>
      <c r="E101" s="67"/>
      <c r="F101" s="67"/>
    </row>
    <row r="102" spans="1:7" ht="15.75" x14ac:dyDescent="0.25">
      <c r="A102" s="38">
        <v>41040000</v>
      </c>
      <c r="B102" s="38" t="s">
        <v>108</v>
      </c>
      <c r="C102" s="68">
        <f>D102+E102</f>
        <v>5802600</v>
      </c>
      <c r="D102" s="68">
        <f>D103+D104</f>
        <v>5802600</v>
      </c>
      <c r="E102" s="68">
        <f>E103</f>
        <v>0</v>
      </c>
      <c r="F102" s="68">
        <f>F103</f>
        <v>0</v>
      </c>
    </row>
    <row r="103" spans="1:7" ht="54" customHeight="1" x14ac:dyDescent="0.25">
      <c r="A103" s="42">
        <v>41040200</v>
      </c>
      <c r="B103" s="45" t="s">
        <v>107</v>
      </c>
      <c r="C103" s="66">
        <f>D103</f>
        <v>1223900</v>
      </c>
      <c r="D103" s="44">
        <v>1223900</v>
      </c>
      <c r="E103" s="41"/>
      <c r="F103" s="41"/>
    </row>
    <row r="104" spans="1:7" ht="16.899999999999999" customHeight="1" x14ac:dyDescent="0.25">
      <c r="A104" s="42">
        <v>41040400</v>
      </c>
      <c r="B104" s="45" t="s">
        <v>131</v>
      </c>
      <c r="C104" s="66">
        <f>D104</f>
        <v>4578700</v>
      </c>
      <c r="D104" s="44">
        <v>4578700</v>
      </c>
      <c r="E104" s="41"/>
      <c r="F104" s="41"/>
    </row>
    <row r="105" spans="1:7" ht="15.75" x14ac:dyDescent="0.25">
      <c r="A105" s="38">
        <v>41050000</v>
      </c>
      <c r="B105" s="38" t="s">
        <v>21</v>
      </c>
      <c r="C105" s="40">
        <f t="shared" si="3"/>
        <v>10457874</v>
      </c>
      <c r="D105" s="40">
        <f>D106+D107+D108+D135</f>
        <v>10457874</v>
      </c>
      <c r="E105" s="40">
        <f t="shared" ref="E105:F105" si="9">E107+E108+E135</f>
        <v>0</v>
      </c>
      <c r="F105" s="40">
        <f t="shared" si="9"/>
        <v>0</v>
      </c>
    </row>
    <row r="106" spans="1:7" ht="252" x14ac:dyDescent="0.25">
      <c r="A106" s="42">
        <v>41050400</v>
      </c>
      <c r="B106" s="45" t="s">
        <v>130</v>
      </c>
      <c r="C106" s="44">
        <f t="shared" si="3"/>
        <v>2337522</v>
      </c>
      <c r="D106" s="44">
        <v>2337522</v>
      </c>
      <c r="E106" s="44"/>
      <c r="F106" s="44"/>
    </row>
    <row r="107" spans="1:7" ht="61.15" customHeight="1" x14ac:dyDescent="0.25">
      <c r="A107" s="42">
        <v>41051000</v>
      </c>
      <c r="B107" s="45" t="s">
        <v>103</v>
      </c>
      <c r="C107" s="44">
        <f t="shared" si="3"/>
        <v>1232500</v>
      </c>
      <c r="D107" s="44">
        <v>1232500</v>
      </c>
      <c r="E107" s="44"/>
      <c r="F107" s="44"/>
    </row>
    <row r="108" spans="1:7" ht="21.75" customHeight="1" x14ac:dyDescent="0.25">
      <c r="A108" s="57">
        <v>41053900</v>
      </c>
      <c r="B108" s="58" t="s">
        <v>120</v>
      </c>
      <c r="C108" s="59">
        <f t="shared" si="3"/>
        <v>6087219</v>
      </c>
      <c r="D108" s="59">
        <f>D109+D110+D111+D112+D113+D114+D115+D116+D117+D118+D119+D120+D121+D122+D123+D124+D126+D127+D128+D129+D130+D131+D132+D133+D125+D134</f>
        <v>6087219</v>
      </c>
      <c r="E108" s="59">
        <f t="shared" ref="E108:F108" si="10">E109+E110+E111+E112+E113+E114+E115+E116+E117+E118+E119+E120+E121+E122+E123+E124+E126+E127+E128+E129+E130+E131+E132+E133+E125</f>
        <v>0</v>
      </c>
      <c r="F108" s="59">
        <f t="shared" si="10"/>
        <v>0</v>
      </c>
      <c r="G108" s="19"/>
    </row>
    <row r="109" spans="1:7" ht="77.45" customHeight="1" x14ac:dyDescent="0.25">
      <c r="A109" s="51">
        <v>41053900</v>
      </c>
      <c r="B109" s="52" t="s">
        <v>68</v>
      </c>
      <c r="C109" s="50">
        <f>D109+E109</f>
        <v>17545</v>
      </c>
      <c r="D109" s="50">
        <v>17545</v>
      </c>
      <c r="E109" s="47"/>
      <c r="F109" s="47"/>
      <c r="G109" s="19">
        <f>C109+C110+C111+C112+C113+C114+C115</f>
        <v>629824</v>
      </c>
    </row>
    <row r="110" spans="1:7" ht="67.5" customHeight="1" x14ac:dyDescent="0.25">
      <c r="A110" s="51">
        <v>41053900</v>
      </c>
      <c r="B110" s="52" t="s">
        <v>69</v>
      </c>
      <c r="C110" s="50">
        <f t="shared" si="3"/>
        <v>38599</v>
      </c>
      <c r="D110" s="50">
        <v>38599</v>
      </c>
      <c r="E110" s="47"/>
      <c r="F110" s="47"/>
    </row>
    <row r="111" spans="1:7" ht="191.25" customHeight="1" x14ac:dyDescent="0.25">
      <c r="A111" s="51">
        <v>41053900</v>
      </c>
      <c r="B111" s="52" t="s">
        <v>85</v>
      </c>
      <c r="C111" s="50">
        <f t="shared" si="3"/>
        <v>10000</v>
      </c>
      <c r="D111" s="50">
        <v>10000</v>
      </c>
      <c r="E111" s="47"/>
      <c r="F111" s="47"/>
    </row>
    <row r="112" spans="1:7" ht="253.15" customHeight="1" x14ac:dyDescent="0.25">
      <c r="A112" s="51">
        <v>41053900</v>
      </c>
      <c r="B112" s="53" t="s">
        <v>104</v>
      </c>
      <c r="C112" s="50">
        <f t="shared" si="3"/>
        <v>504000</v>
      </c>
      <c r="D112" s="50">
        <v>504000</v>
      </c>
      <c r="E112" s="47"/>
      <c r="F112" s="47"/>
    </row>
    <row r="113" spans="1:8" ht="48.75" customHeight="1" x14ac:dyDescent="0.25">
      <c r="A113" s="51">
        <v>41053900</v>
      </c>
      <c r="B113" s="52" t="s">
        <v>54</v>
      </c>
      <c r="C113" s="50">
        <f t="shared" si="3"/>
        <v>10380</v>
      </c>
      <c r="D113" s="50">
        <v>10380</v>
      </c>
      <c r="E113" s="47"/>
      <c r="F113" s="47"/>
    </row>
    <row r="114" spans="1:8" ht="78.75" customHeight="1" x14ac:dyDescent="0.25">
      <c r="A114" s="51">
        <v>41053900</v>
      </c>
      <c r="B114" s="52" t="s">
        <v>86</v>
      </c>
      <c r="C114" s="50">
        <f t="shared" si="3"/>
        <v>9700</v>
      </c>
      <c r="D114" s="50">
        <v>9700</v>
      </c>
      <c r="E114" s="47"/>
      <c r="F114" s="47"/>
    </row>
    <row r="115" spans="1:8" ht="51" customHeight="1" x14ac:dyDescent="0.25">
      <c r="A115" s="51">
        <v>41053900</v>
      </c>
      <c r="B115" s="52" t="s">
        <v>53</v>
      </c>
      <c r="C115" s="50">
        <f>D115+E115</f>
        <v>39600</v>
      </c>
      <c r="D115" s="50">
        <v>39600</v>
      </c>
      <c r="E115" s="47"/>
      <c r="F115" s="47"/>
    </row>
    <row r="116" spans="1:8" ht="48.75" customHeight="1" x14ac:dyDescent="0.25">
      <c r="A116" s="51">
        <v>41053900</v>
      </c>
      <c r="B116" s="54" t="s">
        <v>76</v>
      </c>
      <c r="C116" s="50">
        <f t="shared" si="3"/>
        <v>800000</v>
      </c>
      <c r="D116" s="50">
        <v>800000</v>
      </c>
      <c r="E116" s="47"/>
      <c r="F116" s="47"/>
      <c r="G116" s="19">
        <f>D116+D117+D118+D119+D120+D121+D122+D123+D124</f>
        <v>2750311</v>
      </c>
    </row>
    <row r="117" spans="1:8" ht="94.15" customHeight="1" x14ac:dyDescent="0.25">
      <c r="A117" s="51">
        <v>41053900</v>
      </c>
      <c r="B117" s="52" t="s">
        <v>96</v>
      </c>
      <c r="C117" s="50">
        <f t="shared" si="3"/>
        <v>155693</v>
      </c>
      <c r="D117" s="50">
        <v>155693</v>
      </c>
      <c r="E117" s="47"/>
      <c r="F117" s="47"/>
      <c r="G117" s="19"/>
    </row>
    <row r="118" spans="1:8" ht="46.5" customHeight="1" x14ac:dyDescent="0.25">
      <c r="A118" s="55">
        <v>41053900</v>
      </c>
      <c r="B118" s="54" t="s">
        <v>77</v>
      </c>
      <c r="C118" s="56">
        <f>D118+E118</f>
        <v>80000</v>
      </c>
      <c r="D118" s="56">
        <v>80000</v>
      </c>
      <c r="E118" s="49"/>
      <c r="F118" s="49"/>
      <c r="G118" s="19"/>
    </row>
    <row r="119" spans="1:8" ht="96" customHeight="1" x14ac:dyDescent="0.25">
      <c r="A119" s="51">
        <v>41053900</v>
      </c>
      <c r="B119" s="52" t="s">
        <v>82</v>
      </c>
      <c r="C119" s="50">
        <f>D119+E119</f>
        <v>159086</v>
      </c>
      <c r="D119" s="50">
        <v>159086</v>
      </c>
      <c r="E119" s="47"/>
      <c r="F119" s="47"/>
      <c r="G119" s="19"/>
    </row>
    <row r="120" spans="1:8" ht="95.25" customHeight="1" x14ac:dyDescent="0.25">
      <c r="A120" s="51">
        <v>41053900</v>
      </c>
      <c r="B120" s="52" t="s">
        <v>70</v>
      </c>
      <c r="C120" s="50">
        <f>D120+E120</f>
        <v>206430</v>
      </c>
      <c r="D120" s="50">
        <v>206430</v>
      </c>
      <c r="E120" s="47"/>
      <c r="F120" s="47"/>
      <c r="G120" s="19"/>
    </row>
    <row r="121" spans="1:8" ht="92.45" customHeight="1" x14ac:dyDescent="0.25">
      <c r="A121" s="51">
        <v>41053900</v>
      </c>
      <c r="B121" s="52" t="s">
        <v>97</v>
      </c>
      <c r="C121" s="50">
        <f t="shared" si="3"/>
        <v>250000</v>
      </c>
      <c r="D121" s="50">
        <v>250000</v>
      </c>
      <c r="E121" s="47"/>
      <c r="F121" s="47"/>
    </row>
    <row r="122" spans="1:8" ht="106.15" customHeight="1" x14ac:dyDescent="0.25">
      <c r="A122" s="51">
        <v>41053900</v>
      </c>
      <c r="B122" s="52" t="s">
        <v>83</v>
      </c>
      <c r="C122" s="50">
        <f>D122+E122</f>
        <v>363000</v>
      </c>
      <c r="D122" s="50">
        <v>363000</v>
      </c>
      <c r="E122" s="47"/>
      <c r="F122" s="47"/>
    </row>
    <row r="123" spans="1:8" ht="92.45" customHeight="1" x14ac:dyDescent="0.25">
      <c r="A123" s="51">
        <v>41053900</v>
      </c>
      <c r="B123" s="52" t="s">
        <v>95</v>
      </c>
      <c r="C123" s="50">
        <f t="shared" si="3"/>
        <v>184129</v>
      </c>
      <c r="D123" s="50">
        <v>184129</v>
      </c>
      <c r="E123" s="47"/>
      <c r="F123" s="47"/>
    </row>
    <row r="124" spans="1:8" ht="81" customHeight="1" x14ac:dyDescent="0.25">
      <c r="A124" s="51">
        <v>41053900</v>
      </c>
      <c r="B124" s="52" t="s">
        <v>119</v>
      </c>
      <c r="C124" s="50">
        <f t="shared" si="3"/>
        <v>551973</v>
      </c>
      <c r="D124" s="50">
        <v>551973</v>
      </c>
      <c r="E124" s="47"/>
      <c r="F124" s="47"/>
    </row>
    <row r="125" spans="1:8" ht="85.5" customHeight="1" x14ac:dyDescent="0.25">
      <c r="A125" s="51">
        <v>41053900</v>
      </c>
      <c r="B125" s="52" t="s">
        <v>122</v>
      </c>
      <c r="C125" s="50">
        <f t="shared" si="3"/>
        <v>512900</v>
      </c>
      <c r="D125" s="50">
        <v>512900</v>
      </c>
      <c r="E125" s="47"/>
      <c r="F125" s="47"/>
    </row>
    <row r="126" spans="1:8" ht="82.5" customHeight="1" x14ac:dyDescent="0.25">
      <c r="A126" s="51">
        <v>41053900</v>
      </c>
      <c r="B126" s="52" t="s">
        <v>98</v>
      </c>
      <c r="C126" s="50">
        <f t="shared" si="3"/>
        <v>197970</v>
      </c>
      <c r="D126" s="50">
        <v>197970</v>
      </c>
      <c r="E126" s="47"/>
      <c r="F126" s="47"/>
      <c r="G126" s="19">
        <f>D126+D127+D128+D129+D130+D131+D132+D133</f>
        <v>2094184</v>
      </c>
      <c r="H126" s="19"/>
    </row>
    <row r="127" spans="1:8" ht="49.5" customHeight="1" x14ac:dyDescent="0.25">
      <c r="A127" s="51">
        <v>41053900</v>
      </c>
      <c r="B127" s="52" t="s">
        <v>78</v>
      </c>
      <c r="C127" s="50">
        <f>D127+E127</f>
        <v>51357</v>
      </c>
      <c r="D127" s="50">
        <v>51357</v>
      </c>
      <c r="E127" s="47"/>
      <c r="F127" s="47"/>
      <c r="H127" s="19"/>
    </row>
    <row r="128" spans="1:8" ht="78.75" customHeight="1" x14ac:dyDescent="0.25">
      <c r="A128" s="51">
        <v>41053900</v>
      </c>
      <c r="B128" s="52" t="s">
        <v>71</v>
      </c>
      <c r="C128" s="50">
        <f t="shared" ref="C128:C136" si="11">D128+E128</f>
        <v>210070</v>
      </c>
      <c r="D128" s="50">
        <v>210070</v>
      </c>
      <c r="E128" s="47"/>
      <c r="F128" s="47"/>
    </row>
    <row r="129" spans="1:6" ht="93.6" customHeight="1" x14ac:dyDescent="0.25">
      <c r="A129" s="51">
        <v>41053900</v>
      </c>
      <c r="B129" s="52" t="s">
        <v>99</v>
      </c>
      <c r="C129" s="50">
        <f t="shared" si="11"/>
        <v>42000</v>
      </c>
      <c r="D129" s="50">
        <v>42000</v>
      </c>
      <c r="E129" s="50"/>
      <c r="F129" s="50"/>
    </row>
    <row r="130" spans="1:6" ht="108.6" customHeight="1" x14ac:dyDescent="0.25">
      <c r="A130" s="51">
        <v>41053900</v>
      </c>
      <c r="B130" s="52" t="s">
        <v>100</v>
      </c>
      <c r="C130" s="50">
        <f t="shared" si="11"/>
        <v>150000</v>
      </c>
      <c r="D130" s="50">
        <v>150000</v>
      </c>
      <c r="E130" s="50"/>
      <c r="F130" s="50"/>
    </row>
    <row r="131" spans="1:6" ht="47.25" customHeight="1" x14ac:dyDescent="0.25">
      <c r="A131" s="51">
        <v>41053900</v>
      </c>
      <c r="B131" s="52" t="s">
        <v>84</v>
      </c>
      <c r="C131" s="50">
        <f t="shared" si="11"/>
        <v>300000</v>
      </c>
      <c r="D131" s="50">
        <v>300000</v>
      </c>
      <c r="E131" s="50"/>
      <c r="F131" s="50"/>
    </row>
    <row r="132" spans="1:6" ht="91.15" customHeight="1" x14ac:dyDescent="0.25">
      <c r="A132" s="51">
        <v>41053900</v>
      </c>
      <c r="B132" s="52" t="s">
        <v>101</v>
      </c>
      <c r="C132" s="50">
        <f t="shared" si="11"/>
        <v>907487</v>
      </c>
      <c r="D132" s="50">
        <v>907487</v>
      </c>
      <c r="E132" s="50"/>
      <c r="F132" s="50"/>
    </row>
    <row r="133" spans="1:6" ht="95.45" customHeight="1" x14ac:dyDescent="0.25">
      <c r="A133" s="51">
        <v>41053900</v>
      </c>
      <c r="B133" s="52" t="s">
        <v>102</v>
      </c>
      <c r="C133" s="50">
        <f t="shared" si="11"/>
        <v>235300</v>
      </c>
      <c r="D133" s="50">
        <v>235300</v>
      </c>
      <c r="E133" s="50"/>
      <c r="F133" s="50"/>
    </row>
    <row r="134" spans="1:6" ht="65.25" customHeight="1" x14ac:dyDescent="0.25">
      <c r="A134" s="51">
        <v>41053900</v>
      </c>
      <c r="B134" s="52" t="s">
        <v>126</v>
      </c>
      <c r="C134" s="50">
        <f t="shared" si="11"/>
        <v>100000</v>
      </c>
      <c r="D134" s="50">
        <v>100000</v>
      </c>
      <c r="E134" s="50"/>
      <c r="F134" s="50"/>
    </row>
    <row r="135" spans="1:6" ht="78.75" x14ac:dyDescent="0.25">
      <c r="A135" s="42">
        <v>41059300</v>
      </c>
      <c r="B135" s="45" t="s">
        <v>111</v>
      </c>
      <c r="C135" s="44">
        <f t="shared" si="11"/>
        <v>800633</v>
      </c>
      <c r="D135" s="44">
        <v>800633</v>
      </c>
      <c r="E135" s="40"/>
      <c r="F135" s="40"/>
    </row>
    <row r="136" spans="1:6" ht="19.5" customHeight="1" x14ac:dyDescent="0.25">
      <c r="A136" s="62" t="s">
        <v>25</v>
      </c>
      <c r="B136" s="31" t="s">
        <v>24</v>
      </c>
      <c r="C136" s="32">
        <f t="shared" si="11"/>
        <v>264368968</v>
      </c>
      <c r="D136" s="32">
        <f>D91+D92</f>
        <v>260039108</v>
      </c>
      <c r="E136" s="32">
        <f>E91+E92</f>
        <v>4329860</v>
      </c>
      <c r="F136" s="32">
        <f>F91+F92</f>
        <v>34000</v>
      </c>
    </row>
    <row r="137" spans="1:6" x14ac:dyDescent="0.2">
      <c r="A137" s="6"/>
      <c r="B137" s="7"/>
      <c r="C137" s="7"/>
      <c r="D137" s="8"/>
      <c r="E137" s="9"/>
      <c r="F137" s="8"/>
    </row>
    <row r="138" spans="1:6" ht="15.75" customHeight="1" x14ac:dyDescent="0.25">
      <c r="A138" s="72" t="s">
        <v>65</v>
      </c>
      <c r="B138" s="72"/>
      <c r="C138" s="72"/>
      <c r="D138" s="72"/>
      <c r="E138" s="72"/>
      <c r="F138" s="72"/>
    </row>
    <row r="139" spans="1:6" x14ac:dyDescent="0.2">
      <c r="A139" s="73"/>
      <c r="B139" s="73"/>
      <c r="C139" s="73"/>
      <c r="D139" s="73"/>
      <c r="E139" s="73"/>
      <c r="F139" s="73"/>
    </row>
  </sheetData>
  <mergeCells count="12">
    <mergeCell ref="A138:F138"/>
    <mergeCell ref="A139:F139"/>
    <mergeCell ref="B6:E6"/>
    <mergeCell ref="B7:D7"/>
    <mergeCell ref="A9:E9"/>
    <mergeCell ref="A11:A13"/>
    <mergeCell ref="B11:B13"/>
    <mergeCell ref="C11:C13"/>
    <mergeCell ref="D11:D13"/>
    <mergeCell ref="E11:F11"/>
    <mergeCell ref="E12:E13"/>
    <mergeCell ref="F12:F13"/>
  </mergeCells>
  <pageMargins left="0.74803149606299213" right="0.27559055118110237" top="0.19685039370078741" bottom="0.19685039370078741" header="0.51181102362204722" footer="0.51181102362204722"/>
  <pageSetup paperSize="9" scale="6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1</vt:lpstr>
      <vt:lpstr>'додаток 1'!Область_печати</vt:lpstr>
    </vt:vector>
  </TitlesOfParts>
  <Company>gfu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user6</dc:creator>
  <cp:lastModifiedBy>PRIME</cp:lastModifiedBy>
  <cp:lastPrinted>2026-06-12T07:33:06Z</cp:lastPrinted>
  <dcterms:created xsi:type="dcterms:W3CDTF">2005-03-22T14:14:41Z</dcterms:created>
  <dcterms:modified xsi:type="dcterms:W3CDTF">2026-07-24T06:16:34Z</dcterms:modified>
</cp:coreProperties>
</file>