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Секретар\Сесії\2025\Рішення_2025\47 сесія від 19.09.25\"/>
    </mc:Choice>
  </mc:AlternateContent>
  <bookViews>
    <workbookView xWindow="0" yWindow="0" windowWidth="20490" windowHeight="7530"/>
  </bookViews>
  <sheets>
    <sheet name="Додаток 1" sheetId="3" r:id="rId1"/>
  </sheets>
  <definedNames>
    <definedName name="_xlnm.Print_Area" localSheetId="0">'Додаток 1'!$A$1:$F$143</definedName>
  </definedNames>
  <calcPr calcId="162913"/>
</workbook>
</file>

<file path=xl/calcChain.xml><?xml version="1.0" encoding="utf-8"?>
<calcChain xmlns="http://schemas.openxmlformats.org/spreadsheetml/2006/main">
  <c r="D99" i="3" l="1"/>
  <c r="C100" i="3"/>
  <c r="D87" i="3" l="1"/>
  <c r="D88" i="3"/>
  <c r="D89" i="3"/>
  <c r="C89" i="3" s="1"/>
  <c r="C88" i="3"/>
  <c r="C90" i="3"/>
  <c r="D64" i="3"/>
  <c r="C66" i="3"/>
  <c r="C65" i="3"/>
  <c r="D37" i="3"/>
  <c r="C48" i="3"/>
  <c r="E108" i="3" l="1"/>
  <c r="D78" i="3"/>
  <c r="C139" i="3"/>
  <c r="E78" i="3"/>
  <c r="F78" i="3"/>
  <c r="C79" i="3"/>
  <c r="C78" i="3" s="1"/>
  <c r="F99" i="3"/>
  <c r="E99" i="3"/>
  <c r="C105" i="3"/>
  <c r="D111" i="3"/>
  <c r="D108" i="3" s="1"/>
  <c r="F111" i="3"/>
  <c r="F108" i="3" s="1"/>
  <c r="E111" i="3"/>
  <c r="C110" i="3"/>
  <c r="C138" i="3"/>
  <c r="C102" i="3"/>
  <c r="C103" i="3"/>
  <c r="C104" i="3"/>
  <c r="D106" i="3"/>
  <c r="E106" i="3"/>
  <c r="F106" i="3"/>
  <c r="C107" i="3"/>
  <c r="C106" i="3" s="1"/>
  <c r="C137" i="3"/>
  <c r="C136" i="3"/>
  <c r="C135" i="3"/>
  <c r="C134" i="3"/>
  <c r="C133" i="3"/>
  <c r="C132" i="3"/>
  <c r="C131" i="3"/>
  <c r="G130" i="3"/>
  <c r="C130" i="3"/>
  <c r="C129" i="3"/>
  <c r="C128" i="3"/>
  <c r="C127" i="3"/>
  <c r="C126" i="3"/>
  <c r="C125" i="3"/>
  <c r="C124" i="3"/>
  <c r="C123" i="3"/>
  <c r="C122" i="3"/>
  <c r="C121" i="3"/>
  <c r="C120" i="3"/>
  <c r="G119" i="3"/>
  <c r="C119" i="3"/>
  <c r="C118" i="3"/>
  <c r="C117" i="3"/>
  <c r="C116" i="3"/>
  <c r="C115" i="3"/>
  <c r="C114" i="3"/>
  <c r="C113" i="3"/>
  <c r="C112" i="3"/>
  <c r="C109" i="3"/>
  <c r="C101" i="3"/>
  <c r="C98" i="3"/>
  <c r="F97" i="3"/>
  <c r="E97" i="3"/>
  <c r="D97" i="3"/>
  <c r="C97" i="3" s="1"/>
  <c r="C93" i="3"/>
  <c r="F92" i="3"/>
  <c r="F91" i="3" s="1"/>
  <c r="F87" i="3" s="1"/>
  <c r="E92" i="3"/>
  <c r="C92" i="3" s="1"/>
  <c r="C86" i="3"/>
  <c r="F85" i="3"/>
  <c r="E85" i="3"/>
  <c r="C85" i="3" s="1"/>
  <c r="C84" i="3"/>
  <c r="C83" i="3"/>
  <c r="C82" i="3"/>
  <c r="F81" i="3"/>
  <c r="E81" i="3"/>
  <c r="E80" i="3" s="1"/>
  <c r="E60" i="3" s="1"/>
  <c r="D81" i="3"/>
  <c r="C81" i="3" s="1"/>
  <c r="C77" i="3"/>
  <c r="C76" i="3"/>
  <c r="F75" i="3"/>
  <c r="E75" i="3"/>
  <c r="D75" i="3"/>
  <c r="C74" i="3"/>
  <c r="D73" i="3"/>
  <c r="C73" i="3" s="1"/>
  <c r="C72" i="3"/>
  <c r="C71" i="3"/>
  <c r="C70" i="3"/>
  <c r="D69" i="3"/>
  <c r="C69" i="3" s="1"/>
  <c r="C67" i="3"/>
  <c r="C64" i="3"/>
  <c r="C63" i="3"/>
  <c r="D62" i="3"/>
  <c r="C62" i="3" s="1"/>
  <c r="C59" i="3"/>
  <c r="C58" i="3"/>
  <c r="C57" i="3"/>
  <c r="F56" i="3"/>
  <c r="F55" i="3" s="1"/>
  <c r="E56" i="3"/>
  <c r="E55" i="3" s="1"/>
  <c r="D56" i="3"/>
  <c r="D55" i="3"/>
  <c r="C54" i="3"/>
  <c r="C53" i="3"/>
  <c r="C52" i="3"/>
  <c r="F51" i="3"/>
  <c r="E51" i="3"/>
  <c r="E36" i="3" s="1"/>
  <c r="D51" i="3"/>
  <c r="D36" i="3" s="1"/>
  <c r="C50" i="3"/>
  <c r="C49" i="3"/>
  <c r="F49" i="3"/>
  <c r="E49" i="3"/>
  <c r="D49" i="3"/>
  <c r="C47" i="3"/>
  <c r="C46" i="3"/>
  <c r="C45" i="3"/>
  <c r="C44" i="3"/>
  <c r="C43" i="3"/>
  <c r="C42" i="3"/>
  <c r="C41" i="3"/>
  <c r="C40" i="3"/>
  <c r="C39" i="3"/>
  <c r="C38" i="3"/>
  <c r="C37" i="3"/>
  <c r="C35" i="3"/>
  <c r="C34" i="3"/>
  <c r="D33" i="3"/>
  <c r="C33" i="3"/>
  <c r="C32" i="3"/>
  <c r="C31" i="3" s="1"/>
  <c r="F31" i="3"/>
  <c r="E31" i="3"/>
  <c r="D31" i="3"/>
  <c r="C30" i="3"/>
  <c r="C29" i="3" s="1"/>
  <c r="F29" i="3"/>
  <c r="F28" i="3" s="1"/>
  <c r="E29" i="3"/>
  <c r="D29" i="3"/>
  <c r="C27" i="3"/>
  <c r="D26" i="3"/>
  <c r="D25" i="3" s="1"/>
  <c r="C25" i="3" s="1"/>
  <c r="C24" i="3"/>
  <c r="C23" i="3" s="1"/>
  <c r="F23" i="3"/>
  <c r="E23" i="3"/>
  <c r="D23" i="3"/>
  <c r="C22" i="3"/>
  <c r="C21" i="3"/>
  <c r="C20" i="3"/>
  <c r="C19" i="3"/>
  <c r="F18" i="3"/>
  <c r="E18" i="3"/>
  <c r="E17" i="3" s="1"/>
  <c r="D18" i="3"/>
  <c r="E91" i="3" l="1"/>
  <c r="E87" i="3" s="1"/>
  <c r="C87" i="3" s="1"/>
  <c r="F17" i="3"/>
  <c r="C91" i="3"/>
  <c r="C75" i="3"/>
  <c r="F96" i="3"/>
  <c r="F95" i="3" s="1"/>
  <c r="D68" i="3"/>
  <c r="C68" i="3" s="1"/>
  <c r="E28" i="3"/>
  <c r="E16" i="3" s="1"/>
  <c r="E94" i="3" s="1"/>
  <c r="F36" i="3"/>
  <c r="C51" i="3"/>
  <c r="C36" i="3" s="1"/>
  <c r="D61" i="3"/>
  <c r="C61" i="3" s="1"/>
  <c r="C28" i="3"/>
  <c r="D80" i="3"/>
  <c r="C80" i="3" s="1"/>
  <c r="F80" i="3"/>
  <c r="F60" i="3" s="1"/>
  <c r="C56" i="3"/>
  <c r="C55" i="3" s="1"/>
  <c r="D28" i="3"/>
  <c r="D17" i="3"/>
  <c r="C17" i="3" s="1"/>
  <c r="C16" i="3" s="1"/>
  <c r="E96" i="3"/>
  <c r="E95" i="3" s="1"/>
  <c r="C99" i="3"/>
  <c r="C108" i="3"/>
  <c r="D96" i="3"/>
  <c r="C111" i="3"/>
  <c r="C26" i="3"/>
  <c r="C18" i="3"/>
  <c r="D16" i="3" l="1"/>
  <c r="D60" i="3"/>
  <c r="C60" i="3" s="1"/>
  <c r="E140" i="3"/>
  <c r="F16" i="3"/>
  <c r="F94" i="3" s="1"/>
  <c r="F140" i="3" s="1"/>
  <c r="D95" i="3"/>
  <c r="C95" i="3" s="1"/>
  <c r="C96" i="3"/>
  <c r="D94" i="3" l="1"/>
  <c r="C94" i="3" s="1"/>
  <c r="D140" i="3" l="1"/>
  <c r="C140" i="3" s="1"/>
</calcChain>
</file>

<file path=xl/sharedStrings.xml><?xml version="1.0" encoding="utf-8"?>
<sst xmlns="http://schemas.openxmlformats.org/spreadsheetml/2006/main" count="141" uniqueCount="138">
  <si>
    <t>КОД</t>
  </si>
  <si>
    <t>Спеціальний фонд</t>
  </si>
  <si>
    <t>Податкові надходження</t>
  </si>
  <si>
    <t>Від органів державного управління</t>
  </si>
  <si>
    <t>Загальний фонд</t>
  </si>
  <si>
    <t>Податки на доходи, податки на прибуток, податки на збільшення ринкової вартості  </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</si>
  <si>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</si>
  <si>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</si>
  <si>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</si>
  <si>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Плата за послуги, що надаються бюджетними установами згідно з їх основною діяльністю </t>
  </si>
  <si>
    <t>Податок та збір на доходи  фізичних осіб</t>
  </si>
  <si>
    <t>Надходження від плати за послуги, що надаються бюджетними установами згідно із законодавством </t>
  </si>
  <si>
    <t>Найменування згідно
 з класифікацією доходів бюджету</t>
  </si>
  <si>
    <t>Базова дотація</t>
  </si>
  <si>
    <r>
      <t>Власні надходження бюджетних установ</t>
    </r>
    <r>
      <rPr>
        <sz val="12"/>
        <rFont val="Times New Roman"/>
        <family val="1"/>
        <charset val="204"/>
      </rPr>
      <t xml:space="preserve">  </t>
    </r>
  </si>
  <si>
    <r>
      <t xml:space="preserve">Офіційні трансферти </t>
    </r>
    <r>
      <rPr>
        <sz val="12"/>
        <rFont val="Times New Roman"/>
        <family val="1"/>
        <charset val="204"/>
      </rPr>
      <t> </t>
    </r>
  </si>
  <si>
    <t>Адміністративні збори та платежі, доходи від некомерційної господарської діяльності </t>
  </si>
  <si>
    <t>Плата за надання адміністративних послуг</t>
  </si>
  <si>
    <t>Адміністративний збір за державну реєстрацію речових прав на нерухоме майно та їх обтяжень</t>
  </si>
  <si>
    <t xml:space="preserve">        </t>
  </si>
  <si>
    <t>Дотації з державного бюджету місцевим бюджетам </t>
  </si>
  <si>
    <t>Субвенції  з місцевих бюджетів іншим місцевим бюджетам</t>
  </si>
  <si>
    <r>
      <t xml:space="preserve">Інші субвенції з місцевого бюджету   </t>
    </r>
    <r>
      <rPr>
        <sz val="12"/>
        <rFont val="Times New Roman"/>
        <family val="1"/>
        <charset val="204"/>
      </rPr>
      <t>в тому числі:</t>
    </r>
  </si>
  <si>
    <t>Плата за надання інших адміністративних послуг</t>
  </si>
  <si>
    <t>Усього доходів (без урахування міжбюджетних трансфертів)</t>
  </si>
  <si>
    <t>Разом доходів:</t>
  </si>
  <si>
    <t>Х</t>
  </si>
  <si>
    <t>Усього</t>
  </si>
  <si>
    <t>у тому числі бюджет розвитку</t>
  </si>
  <si>
    <t>(грн.)</t>
  </si>
  <si>
    <t>Додаток 1</t>
  </si>
  <si>
    <t xml:space="preserve">до рішення міської ради </t>
  </si>
  <si>
    <t>Податок на прибуток підприємств</t>
  </si>
  <si>
    <t xml:space="preserve">Податок на прибуток підприємств та фінансових установ комунальної власності </t>
  </si>
  <si>
    <t>Внутрішні податки на товари та послуги</t>
  </si>
  <si>
    <t xml:space="preserve">Акцизний податок з вироблених в Україні підакцизних товарів (продукції) </t>
  </si>
  <si>
    <t>Пальне</t>
  </si>
  <si>
    <t xml:space="preserve">Акцизний податок з ввезених на митну територію України підакцизних товарів (продукції) </t>
  </si>
  <si>
    <t xml:space="preserve">Акцизний податок з реалізації суб'єктами господарювання роздрібної торгівлі підакцизних товарів </t>
  </si>
  <si>
    <t>Туристичний збір</t>
  </si>
  <si>
    <t xml:space="preserve">Податок на нерухоме майно, відмінне від земельної ділянки, сплачений юридичними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</si>
  <si>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житлової нерухомості </t>
  </si>
  <si>
    <t xml:space="preserve">Податок на нерухоме майно, відмінне від земельної ділянки, сплачений фізичними особами, які є власниками об'єктів нежитлової нерухомості </t>
  </si>
  <si>
    <t xml:space="preserve">Податок на нерухоме майно, відмінне від земельної ділянки, сплачений юридичними особами, які є власниками об'єктів нежитлової нерухомості </t>
  </si>
  <si>
    <t xml:space="preserve">Земельний податок з юридичних осіб </t>
  </si>
  <si>
    <t xml:space="preserve">Орендна плата з юридичних осіб </t>
  </si>
  <si>
    <t xml:space="preserve">Земельний податок з фізичних осіб </t>
  </si>
  <si>
    <t xml:space="preserve">Орендна плата з фізичних осіб </t>
  </si>
  <si>
    <t>Транспортний податок з юридичних осіб </t>
  </si>
  <si>
    <t xml:space="preserve">Туристичний збір, сплачений фізичними особами </t>
  </si>
  <si>
    <t>Єдиний податок</t>
  </si>
  <si>
    <t xml:space="preserve">Єдиний податок з юридичних осіб </t>
  </si>
  <si>
    <t xml:space="preserve">Єдиний податок з фізичних осіб </t>
  </si>
  <si>
    <t>Неподаткові надходження  </t>
  </si>
  <si>
    <t>субвенція з обласного бюджету місцевим бюджетам на пільгове медичне обслуговування громадян, які постраждали внаслідок Чорнобильської катастрофи</t>
  </si>
  <si>
    <t>субвенція з обласного бюджету місцевим бюджетам на відшкодування витрат на поховання учасників бойових дій та осіб з інвалідністю внаслідок війни</t>
  </si>
  <si>
    <t>Державне мито</t>
  </si>
  <si>
    <t xml:space="preserve">Державне мито, що сплачується за місцем розгляду та оформлення документів, у тому числі за оформлення документів на спадщину і дарування  </t>
  </si>
  <si>
    <t xml:space="preserve">Державне мито, пов'язане з видачею та оформленням закордонних паспортів (посвідок) та паспортів громадян України  </t>
  </si>
  <si>
    <t>Інші податки та збори </t>
  </si>
  <si>
    <t>Екологічний податок </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</si>
  <si>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</si>
  <si>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 xml:space="preserve">Надходження від скидів забруднюючих речовин безпосередньо у водні об'єкти </t>
  </si>
  <si>
    <t xml:space="preserve">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</si>
  <si>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 xml:space="preserve">Податок на майно </t>
  </si>
  <si>
    <t xml:space="preserve">                                                                                                     (код бюджету)</t>
  </si>
  <si>
    <t>Місцеві податки та збори, що сплачуються  (перераховуються) згідно з Податковим кодексом України</t>
  </si>
  <si>
    <t>Плата за оренду майна бюджетних установ, що здійснюється відповідно до Закону України "Про оренду державного та комунального майна"</t>
  </si>
  <si>
    <t>Начальник фінансового управління міської ради                                                                              Тетяна ЛИТВИНЕНКО</t>
  </si>
  <si>
    <t>Рентна плата та плата за використання інших природних ресурсів </t>
  </si>
  <si>
    <t>Рентна плата за користування надрами загальнодержавного значення</t>
  </si>
  <si>
    <t>Рентна плата за користування надрами для видобування інших корисних копалин загальнодержавного значення</t>
  </si>
  <si>
    <t xml:space="preserve">субвенція з обласного бюджету місцевим бюджетам  для надання одноразової матеріальної допомоги громадянам, які постраждали внаслідок Чорнобильської катастрофи (категорії І), та дітям з інвалідністю, інвалідність яких пов’язана  з  Чорнобильською катастрофою       </t>
  </si>
  <si>
    <t xml:space="preserve">субвенція з обласного бюджету місцевим бюджетам  для надання  матеріальної допомоги сім’ям загиблих та померлих учасників бойових дій на території інших країн, особам з інвалідністю внаслідок війни на території інших країн   </t>
  </si>
  <si>
    <t xml:space="preserve">субвенції з бюджету Костянтинівської сільської територіальної громади на здійснення видатків у сфері охорони здоров'я, зокрема 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"Новоодеський центр первинної медико - санітарної допомоги" </t>
  </si>
  <si>
    <t>субвенція з бюджету Сухоєланецької сільської територіальної громади на здійснення видатків у сфері охорони здоров'я, зокрема на відшкодування аптечним закладам вартості лікарських засобів згідно рецептів лікарів, що виписуються комунальним некомерційним підприємством "Новоодеський  центр первинної медико - санітарної допомоги"</t>
  </si>
  <si>
    <t>Надходження бюджетних установ від реалізації в установленому порядку майна (крім нерухомого майна) </t>
  </si>
  <si>
    <t>Інші джерела власних надходжень бюджетних установ  </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</si>
  <si>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нерухомого майна, що перебувають у приватній власності фізичних або юридичних осіб</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</si>
  <si>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</si>
  <si>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субвенція з бюджету Костянтинівської сільської територіальної громади на оплату комунальних послуг та енергоносіїв комунального некомерційного підприємства "Новоодеська багатопрофільна лікарня"</t>
  </si>
  <si>
    <t xml:space="preserve">субвенція з бюджету Костянтинівської сільської територіальної громади на фінансування послуг, які надаються комунальною установою "Трудовий архів" Новоодеської міської ради </t>
  </si>
  <si>
    <t xml:space="preserve">субвенція з бюджету Сухоєланецької сільської територіальної громади на фінансування послуг, які надаються комунальною установою "Трудовий архів" Новоодеської міської ради </t>
  </si>
  <si>
    <t>Податок на доходи фізичних осіб у вигляді мінімального податкового зобов'язання, що підлягає сплаті фізичними особами</t>
  </si>
  <si>
    <t>Субвенції з державного бюджету місцевим бюджетам</t>
  </si>
  <si>
    <t>Освітня субвенція з державного бюджету місцевим бюджетам </t>
  </si>
  <si>
    <t xml:space="preserve">субвенції з бюджету Костянтинівської сільської територіальної громади на здійснення видатків у сфері охорони здоров'я, зокрема на забезпечення  спеціалізованого медичного харчування пільговій категорії населення згідно рецептів, що виписуються комунальним некомерційним підприємством "Новоодеський  центр первинної медико - санітарної допомоги" </t>
  </si>
  <si>
    <t xml:space="preserve">субвенції з бюджету Костянтинівської сільської територіальної громади на здійснення видатків у сфері охорони здоров'я, зокрема на фінансування заходів з проведення медичних оглядів громадян, які підлягають приписці до призовної дільниці, призовників на строкову військову службу та військову службу за контрактом, які здійснюються комунальним некомерційним підприємством "Новоодеська багатопрофільна лікарня"  </t>
  </si>
  <si>
    <t xml:space="preserve">субвенції з бюджету Костянтинівської сільської територіальної громади на здійснення видатків у сфері охорони здоров'я, зокрема на оплату праці з нарахуваннями медичним працівникам Пунктів здоров'я с. Костянтинівка, с. Новоінгулка комунального некомерційного підприємства "Новоодеський  центр первинної медико - санітарної допомоги" </t>
  </si>
  <si>
    <t>субвенція з бюджету Сухоєланецької сільської територіальної громади на оплату комунальних послуг та енергоносіїв комунального некомерційного підприємства "Новоодеська багатопрофільна лікарня"</t>
  </si>
  <si>
    <t>субвенція з обласного бюджету місцевим бюджетам для  надання  матеріальної допомоги сім'ям загиблих та померлих осіб, які брали участь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сім'ям осіб, які загинули або померли внаслідок поранень, каліцтва, контузії чи інших ушкоджень здоров'я, одержаних під час участі у Революції Гідності, та сім’ям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 22</t>
  </si>
  <si>
    <t>субвенція з обласного бюджету  місцевим бюджетам на окремі заходи щодо соціального захисту осіб з інвалідністю  (грошова компенсація на бензин, ремонт і технічне обслуговування автомобілів та на транспортне обслуговування, встановлення телефонів особам з інвалідністю І та ІІ групи)</t>
  </si>
  <si>
    <t>Доходи від операцій з капіталом</t>
  </si>
  <si>
    <t>Кошти від продажу землі і нематеріальних активів</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</si>
  <si>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</si>
  <si>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Кошти від продажу землі</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</si>
  <si>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тютюну,рідин, що використовуються в електронних сигаретах, що оподатковується згідно з підпунктом 213.1.14 пункту 213.1 статті 213 Податкового кодексу України</t>
  </si>
  <si>
    <t xml:space="preserve">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 </t>
  </si>
  <si>
    <t>Інші надходження</t>
  </si>
  <si>
    <t>Транспортний податок з фізичних осіб </t>
  </si>
  <si>
    <t>Доходи від власності та підприємницької діяльності</t>
  </si>
  <si>
    <t>Частина чистого прибутку (доходу) комунальних унітарних підприємств та їх об`єднань, що вилучається до відповідного місцевого бюджету</t>
  </si>
  <si>
    <t>Адміністративні штрафи за адміністративні правопорушення у сфері забезпечення безпеки дорожнього руху, зафіксовані в автоматичному режимі</t>
  </si>
  <si>
    <t>Надходження від орендної плати за користування майновим комплексом та іншим майном, що перебуває в комунальній власності</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</si>
  <si>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державна або комунальна власність</t>
  </si>
  <si>
    <t>субвенції з бюджету Костянтинівської сільської територіальної громади на здійснення видатків у сфері охорони здоров'я, зокрема на забезпечення технічними засобами та виробами медичного призначення для осіб з інвалідністю, що виписуються комунальним некомерційним підприємством "Новоодеський центр первинної медико-санітарної допомоги"</t>
  </si>
  <si>
    <t>субвенція з бюджету Костянтинівської сільської територіальної громади на оплату комунальних послуг та енергоносіїв закладів охорони здоров'я, які знаходяться на території Костянтинівської сільської територіальної громади і підпорядковуються комунальному некомерційному підприємству "Новоодеський центр первинної медико - санітарної допомоги"</t>
  </si>
  <si>
    <t>субвенція з бюджету Костянтинівської сільської територіальної громади на здійснення видатків у сфері охорони здоров'я, зокрема 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"Новоодеська багатопрофільна лікарня" та зубопротезування</t>
  </si>
  <si>
    <t>субвенція з бюджету Костянтинівської сільської територіальної громади на відшкодування послуг з проведення комплексної психолого - педагогічної оцінки розвитку особи Комунальною установою "Інклюзивно - ресурсний центр" Новоодеської міської ради</t>
  </si>
  <si>
    <t xml:space="preserve">субвенції з бюджету Костянтинівської сільської територіальної громади на здійснення видатків у сфері охорони здоров'я, зокрема на оплату праці з нарахуваннями працівникам амбулаторій ЗПСМ комунального некомерційного підприємства "Новоодеський центр первинної медико - санітарної допомоги", що розташовані на території Костянтинівської сільської територіальної громади </t>
  </si>
  <si>
    <t>субвенція з бюджету Сухоєланецької сільської територіальної громади на оплату комунальних послуг та енергоносіїв закладів охорони здоров'я, які знаходяться на території Сухоєланецької сільської територіальної громади і підпорядковуються комунальному некомерційному підприємству "Новоодеський центр первинної медико - санітарної допомоги"</t>
  </si>
  <si>
    <t>субвенція з бюджету Сухоєланецької сільської територіальної громади на здійснення видатків у сфері охорони здоров'я, зокрема на відшкодування аптечним закладам вартості лікарських засобів пільговій категорії населення згідно рецептів лікарів, що виписуються комунальним некомерційним підприємством "Новоодеська багатопрофільна лікарня" та зубопротезування</t>
  </si>
  <si>
    <t xml:space="preserve">субвенції з бюджету Сухоєланецької сільської територіальної громади на здійснення видатків у сфері охорони здоров'я, зокрема на фінансування заходів з проведення медичних оглядів громадян, які підлягають приписці до призовної дільниці, призовників на строкову військову службу та військову службу за контрактом, які здійснюються комунальним некомерційним підприємством "Новоодеська багатопрофільна лікарня"  </t>
  </si>
  <si>
    <t>субвенції з бюджету Сухоєланецької сільської територіальної громади на здійснення видатків у сфері охорони здоров'я, зокрема на оплату праці з нарахуваннями працівникам пунктів здоров'я та амбулаторій ЗПСМ комунального некомерційного підприємства "Новоодеський центр первинної медико - санітарної допомоги", що розташовані на території Сухоєланецької сільської територіальної громади</t>
  </si>
  <si>
    <t>субвенції з бюджету Сухоєланецької сільської територіальної громади на здійснення видатків у сфері охорони здоров'я, зокрема на забезпечення технічними засобами та виробами медичного призначення для осіб з інвалідністю, що виписуються комунальним некомерційним підприємством "Новоодеський центр первинної медико-санітарної допомоги"</t>
  </si>
  <si>
    <t>Субвенція з місцевого бюджету на здійснення переданих видатків у сфері освіти за рахунок коштів освітньої субвенції (на оплату праці педагогічних працівників інклюзивно-ресурсних центрів Миколаївської області)</t>
  </si>
  <si>
    <t>субвенція з обласного бюджету для надання щомісячної матеріальної допомоги дітям військовослужбовців Збройних Сил України та інших військових формувань, у тому числі добровольчих, які  загинули, пропали безвісти або померли внаслідок поранення, контузії чи каліцтва, одержаних при виконанні службових обов’язків на тимчасово окупованій території АР Крим,   м. Севастополя, під час здійснення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та дітям працівників структурних підрозділів Миколаївської обласної військової адміністрації, Миколаївської обласної ради, Комунального підприємства «Миколаївська обласна варта», які загинули 29 березня 2022 року внаслідок ракетного обстрілу адміністративної будівлі Миколаївської обласної ради за адресою: м. Миколаїв, вул. Адміральська, 22</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</si>
  <si>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</si>
  <si>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Надходження від орендної плати за користування єдиним майновим комплексом та іншим державним майном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</si>
  <si>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</si>
  <si>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Дотації з місцевих бюджетів іншим місцевим бюджетам</t>
  </si>
  <si>
    <t>Уточнені доходи бюджету Новоодеської міської територіальної громади  на 2025 рік</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</si>
  <si>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</si>
  <si>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</si>
  <si>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</si>
  <si>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 xml:space="preserve">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 </t>
  </si>
  <si>
    <t>Субвенція з місцевого бюджету за рахунок залишку коштів освітньої субвенції, що утворився на початок бюджетного періоду</t>
  </si>
  <si>
    <t>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t>
  </si>
  <si>
    <t>Інші неподаткові надходження</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</si>
  <si>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</si>
  <si>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Орендна плата за земельні ділянки сільськогосподарського призначення державної власності, передані в оренду відповідно до статті 120-1 Земельного кодексу України </t>
  </si>
  <si>
    <t xml:space="preserve">Адміністративні штрафи та інші санкції </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</si>
  <si>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</si>
  <si>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 xml:space="preserve">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</si>
  <si>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Надходження від продажу основного капіталу</t>
  </si>
  <si>
    <t xml:space="preserve">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власники яких невідомі </t>
  </si>
  <si>
    <t xml:space="preserve">Субвенція з державного бюджету місцевим бюджетам на забезпечення харчуванням учнів закладів загальної середньої освіти </t>
  </si>
  <si>
    <t>від 08 жовтня 2025 року №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</si>
</sst>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000"/>
    <numFmt numFmtId="166" formatCode="#0.00"/>
  </numFmts>
  <fonts count="13" x14ac:knownFonts="1">
    <font>
      <sz val="10"/>
      <name val="Arial Cyr"/>
      <charset val="204"/>
    </font>
    <font>
      <sz val="10"/>
      <name val="Times New Roman"/>
      <family val="1"/>
      <charset val="204"/>
    </font>
    <font>
      <sz val="12"/>
      <name val="Times New Roman"/>
      <family val="1"/>
      <charset val="204"/>
    </font>
    <font>
      <sz val="9"/>
      <name val="Times New Roman"/>
      <family val="1"/>
      <charset val="204"/>
    </font>
    <font>
      <b/>
      <sz val="12"/>
      <name val="Times New Roman"/>
      <family val="1"/>
      <charset val="204"/>
    </font>
    <font>
      <b/>
      <sz val="9"/>
      <name val="Times New Roman"/>
      <family val="1"/>
      <charset val="204"/>
    </font>
    <font>
      <sz val="11"/>
      <name val="Times New Roman"/>
      <family val="1"/>
      <charset val="204"/>
    </font>
    <font>
      <b/>
      <sz val="14"/>
      <name val="Times New Roman"/>
      <family val="1"/>
      <charset val="204"/>
    </font>
    <font>
      <b/>
      <u/>
      <sz val="12"/>
      <name val="Times New Roman"/>
      <family val="1"/>
      <charset val="204"/>
    </font>
    <font>
      <b/>
      <sz val="12"/>
      <color indexed="8"/>
      <name val="Times New Roman"/>
      <family val="1"/>
      <charset val="204"/>
    </font>
    <font>
      <sz val="12"/>
      <color indexed="8"/>
      <name val="Times New Roman"/>
      <family val="1"/>
      <charset val="204"/>
    </font>
    <font>
      <sz val="11"/>
      <color theme="1"/>
      <name val="Calibri"/>
      <family val="2"/>
      <charset val="204"/>
      <scheme val="minor"/>
    </font>
    <font>
      <sz val="10"/>
      <color theme="1"/>
      <name val="Calibri"/>
      <family val="2"/>
      <charset val="204"/>
      <scheme val="minor"/>
    </font>
  </fonts>
  <fills count="3">
    <fill>
      <patternFill patternType="none"/>
    </fill>
    <fill>
      <patternFill patternType="gray125"/>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11" fillId="0" borderId="0"/>
    <xf numFmtId="0" fontId="11" fillId="0" borderId="0"/>
    <xf numFmtId="0" fontId="12" fillId="0" borderId="0"/>
  </cellStyleXfs>
  <cellXfs count="65">
    <xf numFmtId="0" fontId="0" fillId="0" borderId="0" xfId="0"/>
    <xf numFmtId="0" fontId="3" fillId="0" borderId="0" xfId="0" applyFont="1"/>
    <xf numFmtId="0" fontId="1" fillId="0" borderId="0" xfId="0" applyFont="1"/>
    <xf numFmtId="0" fontId="3" fillId="0" borderId="0" xfId="0" applyFont="1" applyAlignment="1"/>
    <xf numFmtId="0" fontId="4" fillId="0" borderId="0" xfId="0" applyFont="1" applyAlignment="1"/>
    <xf numFmtId="0" fontId="2" fillId="0" borderId="0" xfId="0" applyFont="1"/>
    <xf numFmtId="0" fontId="3" fillId="0" borderId="0" xfId="0" applyFont="1" applyBorder="1"/>
    <xf numFmtId="0" fontId="5" fillId="0" borderId="0" xfId="0" applyFont="1" applyBorder="1"/>
    <xf numFmtId="164" fontId="5" fillId="0" borderId="0" xfId="0" applyNumberFormat="1" applyFont="1" applyBorder="1"/>
    <xf numFmtId="165" fontId="5" fillId="0" borderId="0" xfId="0" applyNumberFormat="1" applyFont="1" applyBorder="1"/>
    <xf numFmtId="0" fontId="4" fillId="0" borderId="1" xfId="0" applyFont="1" applyFill="1" applyBorder="1"/>
    <xf numFmtId="0" fontId="2" fillId="0" borderId="1" xfId="0" applyFont="1" applyBorder="1"/>
    <xf numFmtId="0" fontId="2" fillId="0" borderId="1" xfId="0" applyFont="1" applyFill="1" applyBorder="1"/>
    <xf numFmtId="0" fontId="2" fillId="0" borderId="1" xfId="0" applyFont="1" applyBorder="1" applyAlignment="1">
      <alignment wrapText="1"/>
    </xf>
    <xf numFmtId="0" fontId="4" fillId="0" borderId="1" xfId="0" applyFont="1" applyBorder="1"/>
    <xf numFmtId="0" fontId="4" fillId="0" borderId="1" xfId="0" applyFont="1" applyBorder="1" applyAlignment="1">
      <alignment wrapText="1"/>
    </xf>
    <xf numFmtId="0" fontId="1" fillId="0" borderId="0" xfId="0" applyFont="1" applyAlignment="1"/>
    <xf numFmtId="0" fontId="6" fillId="0" borderId="0" xfId="0" applyFont="1"/>
    <xf numFmtId="0" fontId="3" fillId="0" borderId="1" xfId="0" applyFont="1" applyBorder="1" applyAlignment="1">
      <alignment horizontal="center"/>
    </xf>
    <xf numFmtId="2" fontId="3" fillId="0" borderId="0" xfId="0" applyNumberFormat="1" applyFont="1"/>
    <xf numFmtId="0" fontId="2" fillId="0" borderId="1" xfId="0" applyFont="1" applyFill="1" applyBorder="1" applyAlignment="1">
      <alignment horizontal="justify" vertical="top" wrapText="1"/>
    </xf>
    <xf numFmtId="0" fontId="4" fillId="0" borderId="1" xfId="0" applyFont="1" applyFill="1" applyBorder="1" applyAlignment="1">
      <alignment horizontal="justify" vertical="top" wrapText="1"/>
    </xf>
    <xf numFmtId="0" fontId="4" fillId="0" borderId="1" xfId="0" applyFont="1" applyBorder="1" applyAlignment="1">
      <alignment horizontal="left"/>
    </xf>
    <xf numFmtId="0" fontId="2" fillId="2" borderId="1" xfId="0" applyFont="1" applyFill="1" applyBorder="1"/>
    <xf numFmtId="0" fontId="2" fillId="2" borderId="1" xfId="0" applyFont="1" applyFill="1" applyBorder="1" applyAlignment="1">
      <alignment wrapText="1"/>
    </xf>
    <xf numFmtId="2" fontId="4" fillId="0" borderId="1" xfId="0" applyNumberFormat="1" applyFont="1" applyBorder="1" applyAlignment="1">
      <alignment horizontal="center"/>
    </xf>
    <xf numFmtId="2" fontId="2" fillId="0" borderId="1" xfId="0" applyNumberFormat="1" applyFont="1" applyBorder="1" applyAlignment="1">
      <alignment horizontal="center"/>
    </xf>
    <xf numFmtId="2" fontId="2" fillId="0" borderId="0" xfId="0" applyNumberFormat="1" applyFont="1" applyAlignment="1">
      <alignment horizontal="center"/>
    </xf>
    <xf numFmtId="166" fontId="2" fillId="0" borderId="1" xfId="0" applyNumberFormat="1" applyFont="1" applyFill="1" applyBorder="1" applyAlignment="1">
      <alignment horizontal="center"/>
    </xf>
    <xf numFmtId="0" fontId="2" fillId="0" borderId="0" xfId="0" applyFont="1" applyFill="1" applyBorder="1" applyAlignment="1">
      <alignment horizontal="justify" vertical="top" wrapText="1"/>
    </xf>
    <xf numFmtId="0" fontId="9" fillId="0" borderId="1" xfId="2" applyFont="1" applyBorder="1" applyAlignment="1">
      <alignment wrapText="1"/>
    </xf>
    <xf numFmtId="0" fontId="10" fillId="0" borderId="1" xfId="2" applyFont="1" applyBorder="1" applyAlignment="1">
      <alignment wrapText="1"/>
    </xf>
    <xf numFmtId="2" fontId="2" fillId="2" borderId="1" xfId="0" applyNumberFormat="1" applyFont="1" applyFill="1" applyBorder="1" applyAlignment="1">
      <alignment horizontal="center"/>
    </xf>
    <xf numFmtId="0" fontId="2" fillId="0" borderId="1" xfId="0" applyFont="1" applyFill="1" applyBorder="1" applyAlignment="1">
      <alignment wrapText="1"/>
    </xf>
    <xf numFmtId="2" fontId="2" fillId="0" borderId="1" xfId="0" applyNumberFormat="1" applyFont="1" applyFill="1" applyBorder="1" applyAlignment="1">
      <alignment horizontal="center"/>
    </xf>
    <xf numFmtId="0" fontId="4" fillId="2" borderId="1" xfId="0" applyFont="1" applyFill="1" applyBorder="1"/>
    <xf numFmtId="2" fontId="4" fillId="2" borderId="1" xfId="0" applyNumberFormat="1" applyFont="1" applyFill="1" applyBorder="1" applyAlignment="1">
      <alignment horizontal="center"/>
    </xf>
    <xf numFmtId="0" fontId="2" fillId="2" borderId="1" xfId="0" applyFont="1" applyFill="1" applyBorder="1" applyAlignment="1">
      <alignment horizontal="center"/>
    </xf>
    <xf numFmtId="0" fontId="2" fillId="0" borderId="1" xfId="0" applyFont="1" applyBorder="1" applyAlignment="1">
      <alignment horizontal="center"/>
    </xf>
    <xf numFmtId="0" fontId="4" fillId="0" borderId="1" xfId="0" applyFont="1" applyBorder="1" applyAlignment="1">
      <alignment horizontal="center"/>
    </xf>
    <xf numFmtId="0" fontId="4" fillId="2" borderId="1" xfId="0" applyFont="1" applyFill="1" applyBorder="1" applyAlignment="1">
      <alignment horizontal="center"/>
    </xf>
    <xf numFmtId="0" fontId="4" fillId="2" borderId="1" xfId="0" applyFont="1" applyFill="1" applyBorder="1" applyAlignment="1">
      <alignment horizontal="left"/>
    </xf>
    <xf numFmtId="0" fontId="4" fillId="2" borderId="1" xfId="0" applyFont="1" applyFill="1" applyBorder="1" applyAlignment="1">
      <alignment wrapText="1"/>
    </xf>
    <xf numFmtId="0" fontId="2" fillId="2" borderId="2" xfId="0" applyFont="1" applyFill="1" applyBorder="1"/>
    <xf numFmtId="0" fontId="2" fillId="2" borderId="0" xfId="0" applyFont="1" applyFill="1"/>
    <xf numFmtId="2" fontId="2" fillId="2" borderId="3" xfId="0" applyNumberFormat="1" applyFont="1" applyFill="1" applyBorder="1" applyAlignment="1">
      <alignment horizontal="center"/>
    </xf>
    <xf numFmtId="0" fontId="2" fillId="2" borderId="1" xfId="0" applyNumberFormat="1" applyFont="1" applyFill="1" applyBorder="1" applyAlignment="1">
      <alignment wrapText="1"/>
    </xf>
    <xf numFmtId="2" fontId="4" fillId="2" borderId="3" xfId="0" applyNumberFormat="1" applyFont="1" applyFill="1" applyBorder="1" applyAlignment="1">
      <alignment horizontal="center"/>
    </xf>
    <xf numFmtId="0" fontId="2" fillId="2" borderId="3" xfId="0" applyFont="1" applyFill="1" applyBorder="1" applyAlignment="1">
      <alignment horizontal="center"/>
    </xf>
    <xf numFmtId="0" fontId="10" fillId="0" borderId="1" xfId="3" applyFont="1" applyBorder="1" applyAlignment="1">
      <alignment vertical="center"/>
    </xf>
    <xf numFmtId="0" fontId="10" fillId="0" borderId="1" xfId="3" applyFont="1" applyBorder="1" applyAlignment="1">
      <alignment vertical="center" wrapText="1"/>
    </xf>
    <xf numFmtId="0" fontId="2" fillId="0" borderId="1" xfId="0" applyFont="1" applyBorder="1" applyAlignment="1">
      <alignment horizontal="center"/>
    </xf>
    <xf numFmtId="0" fontId="4" fillId="0" borderId="1" xfId="0" applyFont="1" applyBorder="1" applyAlignment="1">
      <alignment horizontal="center"/>
    </xf>
    <xf numFmtId="0" fontId="2" fillId="0" borderId="0" xfId="0" applyFont="1" applyAlignment="1">
      <alignment wrapText="1"/>
    </xf>
    <xf numFmtId="0" fontId="3" fillId="0" borderId="0" xfId="0" applyFont="1" applyAlignment="1">
      <alignment horizontal="center"/>
    </xf>
    <xf numFmtId="0" fontId="2" fillId="0" borderId="0" xfId="0" applyFont="1" applyAlignment="1">
      <alignment horizontal="center"/>
    </xf>
    <xf numFmtId="0" fontId="7" fillId="0" borderId="0" xfId="0" applyFont="1" applyAlignment="1">
      <alignment horizontal="center"/>
    </xf>
    <xf numFmtId="0" fontId="4" fillId="0" borderId="0" xfId="0" applyFont="1" applyAlignment="1">
      <alignment horizontal="center"/>
    </xf>
    <xf numFmtId="0" fontId="8" fillId="0" borderId="0" xfId="0" applyFont="1" applyAlignment="1">
      <alignment horizontal="center"/>
    </xf>
    <xf numFmtId="0" fontId="5" fillId="0" borderId="1" xfId="0" applyFont="1" applyBorder="1" applyAlignment="1">
      <alignment horizontal="center"/>
    </xf>
    <xf numFmtId="0" fontId="4" fillId="0" borderId="1" xfId="0" applyFont="1" applyBorder="1" applyAlignment="1">
      <alignment horizontal="center" wrapText="1"/>
    </xf>
    <xf numFmtId="0" fontId="2" fillId="0" borderId="1" xfId="0" applyFont="1" applyBorder="1" applyAlignment="1">
      <alignment horizontal="center"/>
    </xf>
    <xf numFmtId="0" fontId="4" fillId="0" borderId="1" xfId="0"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cellXfs>
  <cellStyles count="4">
    <cellStyle name="Обычный" xfId="0" builtinId="0"/>
    <cellStyle name="Обычный 2" xfId="1"/>
    <cellStyle name="Обычный 3" xfId="2"/>
    <cellStyle name="Обычный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4"/>
  <sheetViews>
    <sheetView tabSelected="1" view="pageBreakPreview" zoomScaleSheetLayoutView="100" workbookViewId="0">
      <selection activeCell="B8" sqref="B8:D8"/>
    </sheetView>
  </sheetViews>
  <sheetFormatPr defaultColWidth="9.140625" defaultRowHeight="12" x14ac:dyDescent="0.2"/>
  <cols>
    <col min="1" max="1" width="10.5703125" style="1" customWidth="1"/>
    <col min="2" max="2" width="71.28515625" style="1" customWidth="1"/>
    <col min="3" max="3" width="14.85546875" style="1" customWidth="1"/>
    <col min="4" max="4" width="14.42578125" style="1" customWidth="1"/>
    <col min="5" max="5" width="13.140625" style="1" customWidth="1"/>
    <col min="6" max="6" width="12" style="1" customWidth="1"/>
    <col min="7" max="8" width="11.140625" style="1" bestFit="1" customWidth="1"/>
    <col min="9" max="16384" width="9.140625" style="1"/>
  </cols>
  <sheetData>
    <row r="1" spans="1:8" ht="15" customHeight="1" x14ac:dyDescent="0.2">
      <c r="D1" s="2" t="s">
        <v>30</v>
      </c>
    </row>
    <row r="2" spans="1:8" hidden="1" x14ac:dyDescent="0.2"/>
    <row r="3" spans="1:8" ht="12.75" x14ac:dyDescent="0.2">
      <c r="B3" s="16"/>
      <c r="C3" s="16"/>
      <c r="D3" s="16" t="s">
        <v>31</v>
      </c>
      <c r="E3" s="16"/>
    </row>
    <row r="4" spans="1:8" ht="12.75" x14ac:dyDescent="0.2">
      <c r="B4" s="16"/>
      <c r="C4" s="16"/>
      <c r="D4" s="16" t="s">
        <v>137</v>
      </c>
      <c r="E4" s="16"/>
    </row>
    <row r="5" spans="1:8" ht="15" x14ac:dyDescent="0.25">
      <c r="C5" s="2"/>
      <c r="D5" s="17"/>
    </row>
    <row r="6" spans="1:8" ht="12.75" x14ac:dyDescent="0.2">
      <c r="D6" s="2"/>
    </row>
    <row r="7" spans="1:8" ht="18.75" x14ac:dyDescent="0.3">
      <c r="B7" s="56" t="s">
        <v>121</v>
      </c>
      <c r="C7" s="56"/>
      <c r="D7" s="56"/>
      <c r="E7" s="56"/>
      <c r="F7" s="3"/>
      <c r="G7" s="3"/>
      <c r="H7" s="3"/>
    </row>
    <row r="8" spans="1:8" ht="13.5" customHeight="1" x14ac:dyDescent="0.25">
      <c r="B8" s="57" t="s">
        <v>19</v>
      </c>
      <c r="C8" s="57"/>
      <c r="D8" s="57"/>
      <c r="E8" s="4"/>
      <c r="F8" s="3"/>
      <c r="G8" s="3"/>
      <c r="H8" s="3"/>
    </row>
    <row r="9" spans="1:8" ht="15.75" hidden="1" x14ac:dyDescent="0.25">
      <c r="B9" s="5"/>
      <c r="C9" s="5"/>
      <c r="D9" s="5"/>
      <c r="E9" s="5"/>
    </row>
    <row r="10" spans="1:8" ht="15.75" x14ac:dyDescent="0.25">
      <c r="A10" s="58">
        <v>1455000000</v>
      </c>
      <c r="B10" s="58"/>
      <c r="C10" s="58"/>
      <c r="D10" s="58"/>
      <c r="E10" s="58"/>
    </row>
    <row r="11" spans="1:8" x14ac:dyDescent="0.2">
      <c r="B11" s="3" t="s">
        <v>65</v>
      </c>
      <c r="C11" s="3"/>
      <c r="D11" s="3"/>
      <c r="E11" s="3"/>
      <c r="F11" s="1" t="s">
        <v>29</v>
      </c>
    </row>
    <row r="12" spans="1:8" ht="15.75" customHeight="1" x14ac:dyDescent="0.25">
      <c r="A12" s="59" t="s">
        <v>0</v>
      </c>
      <c r="B12" s="60" t="s">
        <v>12</v>
      </c>
      <c r="C12" s="60" t="s">
        <v>27</v>
      </c>
      <c r="D12" s="60" t="s">
        <v>4</v>
      </c>
      <c r="E12" s="62" t="s">
        <v>1</v>
      </c>
      <c r="F12" s="62"/>
    </row>
    <row r="13" spans="1:8" ht="15.75" customHeight="1" x14ac:dyDescent="0.2">
      <c r="A13" s="59"/>
      <c r="B13" s="61"/>
      <c r="C13" s="60"/>
      <c r="D13" s="60"/>
      <c r="E13" s="63" t="s">
        <v>27</v>
      </c>
      <c r="F13" s="64" t="s">
        <v>28</v>
      </c>
    </row>
    <row r="14" spans="1:8" ht="24" customHeight="1" x14ac:dyDescent="0.2">
      <c r="A14" s="59"/>
      <c r="B14" s="61"/>
      <c r="C14" s="60"/>
      <c r="D14" s="60"/>
      <c r="E14" s="63"/>
      <c r="F14" s="64"/>
    </row>
    <row r="15" spans="1:8" x14ac:dyDescent="0.2">
      <c r="A15" s="18">
        <v>1</v>
      </c>
      <c r="B15" s="18">
        <v>2</v>
      </c>
      <c r="C15" s="18">
        <v>3</v>
      </c>
      <c r="D15" s="18">
        <v>4</v>
      </c>
      <c r="E15" s="18">
        <v>5</v>
      </c>
      <c r="F15" s="18">
        <v>6</v>
      </c>
    </row>
    <row r="16" spans="1:8" ht="15.75" x14ac:dyDescent="0.25">
      <c r="A16" s="14">
        <v>10000000</v>
      </c>
      <c r="B16" s="22" t="s">
        <v>2</v>
      </c>
      <c r="C16" s="25">
        <f>C17+C28+C36+C55+C25</f>
        <v>128364567</v>
      </c>
      <c r="D16" s="25">
        <f>D17+D28+D36+D55+D25</f>
        <v>128300267</v>
      </c>
      <c r="E16" s="25">
        <f>E17+E28+E36+E55+E25</f>
        <v>64300</v>
      </c>
      <c r="F16" s="25">
        <f>F17+F28+F36+F55+F25</f>
        <v>0</v>
      </c>
    </row>
    <row r="17" spans="1:7" ht="31.5" x14ac:dyDescent="0.25">
      <c r="A17" s="14">
        <v>11000000</v>
      </c>
      <c r="B17" s="15" t="s">
        <v>5</v>
      </c>
      <c r="C17" s="25">
        <f t="shared" ref="C17:C22" si="0">D17+E17</f>
        <v>69961740</v>
      </c>
      <c r="D17" s="25">
        <f>D18+D23</f>
        <v>69961740</v>
      </c>
      <c r="E17" s="25">
        <f>E18+E23</f>
        <v>0</v>
      </c>
      <c r="F17" s="25">
        <f>F18+F23</f>
        <v>0</v>
      </c>
    </row>
    <row r="18" spans="1:7" ht="15.75" x14ac:dyDescent="0.25">
      <c r="A18" s="14">
        <v>11010000</v>
      </c>
      <c r="B18" s="10" t="s">
        <v>10</v>
      </c>
      <c r="C18" s="25">
        <f t="shared" si="0"/>
        <v>69787921</v>
      </c>
      <c r="D18" s="25">
        <f>D19+D21+D22+D20</f>
        <v>69787921</v>
      </c>
      <c r="E18" s="25">
        <f>E19+E21+E22+E20</f>
        <v>0</v>
      </c>
      <c r="F18" s="25">
        <f>F19+F21+F22+F20</f>
        <v>0</v>
      </c>
      <c r="G18" s="19"/>
    </row>
    <row r="19" spans="1:7" ht="31.5" x14ac:dyDescent="0.25">
      <c r="A19" s="11">
        <v>11010100</v>
      </c>
      <c r="B19" s="13" t="s">
        <v>6</v>
      </c>
      <c r="C19" s="26">
        <f t="shared" si="0"/>
        <v>46472350</v>
      </c>
      <c r="D19" s="26">
        <v>46472350</v>
      </c>
      <c r="E19" s="38"/>
      <c r="F19" s="38"/>
    </row>
    <row r="20" spans="1:7" ht="33" customHeight="1" x14ac:dyDescent="0.25">
      <c r="A20" s="11">
        <v>11010400</v>
      </c>
      <c r="B20" s="13" t="s">
        <v>7</v>
      </c>
      <c r="C20" s="26">
        <f t="shared" si="0"/>
        <v>17442100</v>
      </c>
      <c r="D20" s="26">
        <v>17442100</v>
      </c>
      <c r="E20" s="38"/>
      <c r="F20" s="38"/>
    </row>
    <row r="21" spans="1:7" ht="31.5" x14ac:dyDescent="0.25">
      <c r="A21" s="11">
        <v>11010500</v>
      </c>
      <c r="B21" s="13" t="s">
        <v>8</v>
      </c>
      <c r="C21" s="26">
        <f t="shared" si="0"/>
        <v>1435071</v>
      </c>
      <c r="D21" s="26">
        <v>1435071</v>
      </c>
      <c r="E21" s="38"/>
      <c r="F21" s="38"/>
    </row>
    <row r="22" spans="1:7" ht="31.5" x14ac:dyDescent="0.25">
      <c r="A22" s="11">
        <v>11011300</v>
      </c>
      <c r="B22" s="13" t="s">
        <v>83</v>
      </c>
      <c r="C22" s="26">
        <f t="shared" si="0"/>
        <v>4438400</v>
      </c>
      <c r="D22" s="26">
        <v>4438400</v>
      </c>
      <c r="E22" s="38"/>
      <c r="F22" s="38"/>
    </row>
    <row r="23" spans="1:7" ht="15.75" x14ac:dyDescent="0.25">
      <c r="A23" s="14">
        <v>11020000</v>
      </c>
      <c r="B23" s="10" t="s">
        <v>32</v>
      </c>
      <c r="C23" s="25">
        <f>C24</f>
        <v>173819</v>
      </c>
      <c r="D23" s="25">
        <f>D24</f>
        <v>173819</v>
      </c>
      <c r="E23" s="25">
        <f>E24</f>
        <v>0</v>
      </c>
      <c r="F23" s="25">
        <f>F24</f>
        <v>0</v>
      </c>
    </row>
    <row r="24" spans="1:7" ht="31.5" x14ac:dyDescent="0.25">
      <c r="A24" s="11">
        <v>11020200</v>
      </c>
      <c r="B24" s="20" t="s">
        <v>33</v>
      </c>
      <c r="C24" s="26">
        <f>D24</f>
        <v>173819</v>
      </c>
      <c r="D24" s="27">
        <v>173819</v>
      </c>
      <c r="E24" s="38"/>
      <c r="F24" s="38"/>
    </row>
    <row r="25" spans="1:7" ht="17.25" customHeight="1" x14ac:dyDescent="0.25">
      <c r="A25" s="14">
        <v>13000000</v>
      </c>
      <c r="B25" s="21" t="s">
        <v>69</v>
      </c>
      <c r="C25" s="25">
        <f>D25</f>
        <v>8840</v>
      </c>
      <c r="D25" s="25">
        <f>D26</f>
        <v>8840</v>
      </c>
      <c r="E25" s="38"/>
      <c r="F25" s="38"/>
    </row>
    <row r="26" spans="1:7" ht="33.75" customHeight="1" x14ac:dyDescent="0.25">
      <c r="A26" s="14">
        <v>13030000</v>
      </c>
      <c r="B26" s="21" t="s">
        <v>70</v>
      </c>
      <c r="C26" s="25">
        <f>D26</f>
        <v>8840</v>
      </c>
      <c r="D26" s="25">
        <f>D27</f>
        <v>8840</v>
      </c>
      <c r="E26" s="38"/>
      <c r="F26" s="38"/>
    </row>
    <row r="27" spans="1:7" ht="31.5" x14ac:dyDescent="0.25">
      <c r="A27" s="11">
        <v>13030100</v>
      </c>
      <c r="B27" s="20" t="s">
        <v>71</v>
      </c>
      <c r="C27" s="26">
        <f>D27</f>
        <v>8840</v>
      </c>
      <c r="D27" s="26">
        <v>8840</v>
      </c>
      <c r="E27" s="38"/>
      <c r="F27" s="38"/>
    </row>
    <row r="28" spans="1:7" ht="15.75" x14ac:dyDescent="0.25">
      <c r="A28" s="14">
        <v>14000000</v>
      </c>
      <c r="B28" s="10" t="s">
        <v>34</v>
      </c>
      <c r="C28" s="25">
        <f>C29+C31+C33</f>
        <v>18012645</v>
      </c>
      <c r="D28" s="25">
        <f>D29+D31+D33</f>
        <v>18012645</v>
      </c>
      <c r="E28" s="25">
        <f>E29+E31+E33</f>
        <v>0</v>
      </c>
      <c r="F28" s="25">
        <f>F29+F31+F33</f>
        <v>0</v>
      </c>
    </row>
    <row r="29" spans="1:7" ht="17.25" customHeight="1" x14ac:dyDescent="0.25">
      <c r="A29" s="14">
        <v>14020000</v>
      </c>
      <c r="B29" s="21" t="s">
        <v>35</v>
      </c>
      <c r="C29" s="25">
        <f>C30</f>
        <v>2276572</v>
      </c>
      <c r="D29" s="25">
        <f>D30</f>
        <v>2276572</v>
      </c>
      <c r="E29" s="25">
        <f>E30</f>
        <v>0</v>
      </c>
      <c r="F29" s="25">
        <f>F30</f>
        <v>0</v>
      </c>
    </row>
    <row r="30" spans="1:7" ht="15.75" x14ac:dyDescent="0.25">
      <c r="A30" s="11">
        <v>14021900</v>
      </c>
      <c r="B30" s="20" t="s">
        <v>36</v>
      </c>
      <c r="C30" s="26">
        <f>D30+E30</f>
        <v>2276572</v>
      </c>
      <c r="D30" s="27">
        <v>2276572</v>
      </c>
      <c r="E30" s="38"/>
      <c r="F30" s="38"/>
    </row>
    <row r="31" spans="1:7" ht="31.5" x14ac:dyDescent="0.25">
      <c r="A31" s="14">
        <v>14030000</v>
      </c>
      <c r="B31" s="21" t="s">
        <v>37</v>
      </c>
      <c r="C31" s="25">
        <f>C32</f>
        <v>6736073</v>
      </c>
      <c r="D31" s="25">
        <f>D32</f>
        <v>6736073</v>
      </c>
      <c r="E31" s="25">
        <f>E32</f>
        <v>0</v>
      </c>
      <c r="F31" s="25">
        <f>F32</f>
        <v>0</v>
      </c>
    </row>
    <row r="32" spans="1:7" ht="15.75" x14ac:dyDescent="0.25">
      <c r="A32" s="11">
        <v>14031900</v>
      </c>
      <c r="B32" s="20" t="s">
        <v>36</v>
      </c>
      <c r="C32" s="26">
        <f>D32+E32</f>
        <v>6736073</v>
      </c>
      <c r="D32" s="27">
        <v>6736073</v>
      </c>
      <c r="E32" s="38"/>
      <c r="F32" s="38"/>
    </row>
    <row r="33" spans="1:8" ht="31.5" x14ac:dyDescent="0.25">
      <c r="A33" s="14">
        <v>14040000</v>
      </c>
      <c r="B33" s="21" t="s">
        <v>38</v>
      </c>
      <c r="C33" s="25">
        <f>D33+E33</f>
        <v>9000000</v>
      </c>
      <c r="D33" s="25">
        <f>D34+D35</f>
        <v>9000000</v>
      </c>
      <c r="E33" s="38"/>
      <c r="F33" s="38"/>
    </row>
    <row r="34" spans="1:8" ht="75.75" customHeight="1" x14ac:dyDescent="0.25">
      <c r="A34" s="23">
        <v>14040100</v>
      </c>
      <c r="B34" s="24" t="s">
        <v>96</v>
      </c>
      <c r="C34" s="26">
        <f>D34+E34</f>
        <v>6000000</v>
      </c>
      <c r="D34" s="26">
        <v>6000000</v>
      </c>
      <c r="E34" s="38"/>
      <c r="F34" s="38"/>
    </row>
    <row r="35" spans="1:8" ht="63" x14ac:dyDescent="0.25">
      <c r="A35" s="23">
        <v>14040200</v>
      </c>
      <c r="B35" s="24" t="s">
        <v>79</v>
      </c>
      <c r="C35" s="26">
        <f>D35+E35</f>
        <v>3000000</v>
      </c>
      <c r="D35" s="26">
        <v>3000000</v>
      </c>
      <c r="E35" s="38"/>
      <c r="F35" s="38"/>
    </row>
    <row r="36" spans="1:8" ht="31.5" x14ac:dyDescent="0.25">
      <c r="A36" s="14">
        <v>18000000</v>
      </c>
      <c r="B36" s="21" t="s">
        <v>66</v>
      </c>
      <c r="C36" s="25">
        <f>C37+C49+C51</f>
        <v>40317042</v>
      </c>
      <c r="D36" s="25">
        <f>D37+D49+D51</f>
        <v>40317042</v>
      </c>
      <c r="E36" s="25">
        <f>E37+E49+E51</f>
        <v>0</v>
      </c>
      <c r="F36" s="25">
        <f>F37+F49+F51</f>
        <v>0</v>
      </c>
      <c r="G36" s="19"/>
      <c r="H36" s="19"/>
    </row>
    <row r="37" spans="1:8" ht="15.75" x14ac:dyDescent="0.25">
      <c r="A37" s="14">
        <v>18010000</v>
      </c>
      <c r="B37" s="21" t="s">
        <v>64</v>
      </c>
      <c r="C37" s="25">
        <f>D37+E37</f>
        <v>15666710</v>
      </c>
      <c r="D37" s="25">
        <f>D38+D39+D40+D41+D42+D43+D44+D45+D46+D47+D48</f>
        <v>15666710</v>
      </c>
      <c r="E37" s="25"/>
      <c r="F37" s="25"/>
      <c r="G37" s="19"/>
    </row>
    <row r="38" spans="1:8" ht="30" customHeight="1" x14ac:dyDescent="0.25">
      <c r="A38" s="11">
        <v>18010100</v>
      </c>
      <c r="B38" s="20" t="s">
        <v>40</v>
      </c>
      <c r="C38" s="26">
        <f>D38+E38</f>
        <v>50250</v>
      </c>
      <c r="D38" s="26">
        <v>50250</v>
      </c>
      <c r="E38" s="38"/>
      <c r="F38" s="38"/>
    </row>
    <row r="39" spans="1:8" ht="33" customHeight="1" x14ac:dyDescent="0.25">
      <c r="A39" s="11">
        <v>18010200</v>
      </c>
      <c r="B39" s="20" t="s">
        <v>41</v>
      </c>
      <c r="C39" s="26">
        <f t="shared" ref="C39:C48" si="1">D39+E39</f>
        <v>478100</v>
      </c>
      <c r="D39" s="26">
        <v>478100</v>
      </c>
      <c r="E39" s="38"/>
      <c r="F39" s="38"/>
    </row>
    <row r="40" spans="1:8" ht="32.25" customHeight="1" x14ac:dyDescent="0.25">
      <c r="A40" s="11">
        <v>18010300</v>
      </c>
      <c r="B40" s="20" t="s">
        <v>42</v>
      </c>
      <c r="C40" s="26">
        <f t="shared" si="1"/>
        <v>1301500</v>
      </c>
      <c r="D40" s="26">
        <v>1301500</v>
      </c>
      <c r="E40" s="38"/>
      <c r="F40" s="38"/>
    </row>
    <row r="41" spans="1:8" ht="33" customHeight="1" x14ac:dyDescent="0.25">
      <c r="A41" s="11">
        <v>18010400</v>
      </c>
      <c r="B41" s="20" t="s">
        <v>43</v>
      </c>
      <c r="C41" s="26">
        <f t="shared" si="1"/>
        <v>1057900</v>
      </c>
      <c r="D41" s="26">
        <v>1057900</v>
      </c>
      <c r="E41" s="38"/>
      <c r="F41" s="38"/>
    </row>
    <row r="42" spans="1:8" ht="15.75" x14ac:dyDescent="0.25">
      <c r="A42" s="11">
        <v>18010500</v>
      </c>
      <c r="B42" s="20" t="s">
        <v>44</v>
      </c>
      <c r="C42" s="26">
        <f t="shared" si="1"/>
        <v>685000</v>
      </c>
      <c r="D42" s="26">
        <v>685000</v>
      </c>
      <c r="E42" s="38"/>
      <c r="F42" s="38"/>
    </row>
    <row r="43" spans="1:8" ht="15.75" x14ac:dyDescent="0.25">
      <c r="A43" s="11">
        <v>18010600</v>
      </c>
      <c r="B43" s="20" t="s">
        <v>45</v>
      </c>
      <c r="C43" s="26">
        <f t="shared" si="1"/>
        <v>6832189</v>
      </c>
      <c r="D43" s="26">
        <v>6832189</v>
      </c>
      <c r="E43" s="38"/>
      <c r="F43" s="38"/>
    </row>
    <row r="44" spans="1:8" ht="15.75" x14ac:dyDescent="0.25">
      <c r="A44" s="11">
        <v>18010700</v>
      </c>
      <c r="B44" s="20" t="s">
        <v>46</v>
      </c>
      <c r="C44" s="26">
        <f t="shared" si="1"/>
        <v>3800000</v>
      </c>
      <c r="D44" s="26">
        <v>3800000</v>
      </c>
      <c r="E44" s="38"/>
      <c r="F44" s="38"/>
    </row>
    <row r="45" spans="1:8" ht="15.75" x14ac:dyDescent="0.25">
      <c r="A45" s="11">
        <v>18010900</v>
      </c>
      <c r="B45" s="20" t="s">
        <v>47</v>
      </c>
      <c r="C45" s="26">
        <f t="shared" si="1"/>
        <v>1340077</v>
      </c>
      <c r="D45" s="26">
        <v>1340077</v>
      </c>
      <c r="E45" s="38"/>
      <c r="F45" s="38"/>
    </row>
    <row r="46" spans="1:8" ht="15.75" x14ac:dyDescent="0.25">
      <c r="A46" s="11">
        <v>18011000</v>
      </c>
      <c r="B46" s="29" t="s">
        <v>99</v>
      </c>
      <c r="C46" s="26">
        <f t="shared" si="1"/>
        <v>25000</v>
      </c>
      <c r="D46" s="26">
        <v>25000</v>
      </c>
      <c r="E46" s="38"/>
      <c r="F46" s="38"/>
    </row>
    <row r="47" spans="1:8" ht="15.75" x14ac:dyDescent="0.25">
      <c r="A47" s="11">
        <v>18011100</v>
      </c>
      <c r="B47" s="5" t="s">
        <v>48</v>
      </c>
      <c r="C47" s="26">
        <f t="shared" si="1"/>
        <v>25000</v>
      </c>
      <c r="D47" s="26">
        <v>25000</v>
      </c>
      <c r="E47" s="38"/>
      <c r="F47" s="38"/>
    </row>
    <row r="48" spans="1:8" ht="47.25" x14ac:dyDescent="0.25">
      <c r="A48" s="11">
        <v>18011200</v>
      </c>
      <c r="B48" s="53" t="s">
        <v>130</v>
      </c>
      <c r="C48" s="26">
        <f t="shared" si="1"/>
        <v>71694</v>
      </c>
      <c r="D48" s="26">
        <v>71694</v>
      </c>
      <c r="E48" s="51"/>
      <c r="F48" s="51"/>
    </row>
    <row r="49" spans="1:6" ht="15.75" x14ac:dyDescent="0.25">
      <c r="A49" s="14">
        <v>18030000</v>
      </c>
      <c r="B49" s="21" t="s">
        <v>39</v>
      </c>
      <c r="C49" s="25">
        <f>C50</f>
        <v>10400</v>
      </c>
      <c r="D49" s="25">
        <f>D50</f>
        <v>10400</v>
      </c>
      <c r="E49" s="25">
        <f>E50</f>
        <v>0</v>
      </c>
      <c r="F49" s="25">
        <f>F50</f>
        <v>0</v>
      </c>
    </row>
    <row r="50" spans="1:6" ht="15.75" x14ac:dyDescent="0.25">
      <c r="A50" s="11">
        <v>18030200</v>
      </c>
      <c r="B50" s="20" t="s">
        <v>49</v>
      </c>
      <c r="C50" s="26">
        <f>D50+E50</f>
        <v>10400</v>
      </c>
      <c r="D50" s="26">
        <v>10400</v>
      </c>
      <c r="E50" s="38"/>
      <c r="F50" s="38"/>
    </row>
    <row r="51" spans="1:6" ht="15.75" x14ac:dyDescent="0.25">
      <c r="A51" s="14">
        <v>18050000</v>
      </c>
      <c r="B51" s="21" t="s">
        <v>50</v>
      </c>
      <c r="C51" s="25">
        <f>C52+C53+C54</f>
        <v>24639932</v>
      </c>
      <c r="D51" s="25">
        <f>D52+D53+D54</f>
        <v>24639932</v>
      </c>
      <c r="E51" s="25">
        <f>E52+E53+E54</f>
        <v>0</v>
      </c>
      <c r="F51" s="25">
        <f>F52+F53+F54</f>
        <v>0</v>
      </c>
    </row>
    <row r="52" spans="1:6" ht="15.75" x14ac:dyDescent="0.25">
      <c r="A52" s="11">
        <v>18050300</v>
      </c>
      <c r="B52" s="20" t="s">
        <v>51</v>
      </c>
      <c r="C52" s="26">
        <f>D52+E52</f>
        <v>1832970</v>
      </c>
      <c r="D52" s="26">
        <v>1832970</v>
      </c>
      <c r="E52" s="38"/>
      <c r="F52" s="38"/>
    </row>
    <row r="53" spans="1:6" ht="15.75" x14ac:dyDescent="0.25">
      <c r="A53" s="11">
        <v>18050400</v>
      </c>
      <c r="B53" s="20" t="s">
        <v>52</v>
      </c>
      <c r="C53" s="26">
        <f>D53+E53</f>
        <v>12961970</v>
      </c>
      <c r="D53" s="26">
        <v>12961970</v>
      </c>
      <c r="E53" s="38"/>
      <c r="F53" s="38"/>
    </row>
    <row r="54" spans="1:6" ht="47.25" x14ac:dyDescent="0.25">
      <c r="A54" s="11">
        <v>18050500</v>
      </c>
      <c r="B54" s="20" t="s">
        <v>97</v>
      </c>
      <c r="C54" s="26">
        <f>D54+E54</f>
        <v>9844992</v>
      </c>
      <c r="D54" s="27">
        <v>9844992</v>
      </c>
      <c r="E54" s="38"/>
      <c r="F54" s="38"/>
    </row>
    <row r="55" spans="1:6" ht="15.75" x14ac:dyDescent="0.25">
      <c r="A55" s="14">
        <v>19000000</v>
      </c>
      <c r="B55" s="14" t="s">
        <v>59</v>
      </c>
      <c r="C55" s="25">
        <f>C56</f>
        <v>64300</v>
      </c>
      <c r="D55" s="25">
        <f>D56</f>
        <v>0</v>
      </c>
      <c r="E55" s="25">
        <f>E56</f>
        <v>64300</v>
      </c>
      <c r="F55" s="25">
        <f>F56</f>
        <v>0</v>
      </c>
    </row>
    <row r="56" spans="1:6" ht="15.75" x14ac:dyDescent="0.25">
      <c r="A56" s="14">
        <v>19010000</v>
      </c>
      <c r="B56" s="14" t="s">
        <v>60</v>
      </c>
      <c r="C56" s="25">
        <f>C57+C58+C59</f>
        <v>64300</v>
      </c>
      <c r="D56" s="25">
        <f>D57+D58+D59</f>
        <v>0</v>
      </c>
      <c r="E56" s="25">
        <f>E57+E58+E59</f>
        <v>64300</v>
      </c>
      <c r="F56" s="25">
        <f>F57+F58+F59</f>
        <v>0</v>
      </c>
    </row>
    <row r="57" spans="1:6" ht="49.5" customHeight="1" x14ac:dyDescent="0.25">
      <c r="A57" s="11">
        <v>19010100</v>
      </c>
      <c r="B57" s="13" t="s">
        <v>61</v>
      </c>
      <c r="C57" s="26">
        <f t="shared" ref="C57:C127" si="2">D57+E57</f>
        <v>27500</v>
      </c>
      <c r="D57" s="26"/>
      <c r="E57" s="28">
        <v>27500</v>
      </c>
      <c r="F57" s="38"/>
    </row>
    <row r="58" spans="1:6" ht="31.5" x14ac:dyDescent="0.25">
      <c r="A58" s="11">
        <v>19010200</v>
      </c>
      <c r="B58" s="13" t="s">
        <v>62</v>
      </c>
      <c r="C58" s="26">
        <f t="shared" si="2"/>
        <v>11400</v>
      </c>
      <c r="D58" s="26"/>
      <c r="E58" s="28">
        <v>11400</v>
      </c>
      <c r="F58" s="38"/>
    </row>
    <row r="59" spans="1:6" ht="47.25" x14ac:dyDescent="0.25">
      <c r="A59" s="11">
        <v>19010300</v>
      </c>
      <c r="B59" s="13" t="s">
        <v>63</v>
      </c>
      <c r="C59" s="26">
        <f t="shared" si="2"/>
        <v>25400</v>
      </c>
      <c r="D59" s="26"/>
      <c r="E59" s="28">
        <v>25400</v>
      </c>
      <c r="F59" s="38"/>
    </row>
    <row r="60" spans="1:6" ht="15.75" x14ac:dyDescent="0.25">
      <c r="A60" s="10">
        <v>20000000</v>
      </c>
      <c r="B60" s="14" t="s">
        <v>53</v>
      </c>
      <c r="C60" s="25">
        <f t="shared" si="2"/>
        <v>9830347</v>
      </c>
      <c r="D60" s="25">
        <f>D61+D68+D78+D80</f>
        <v>4759863</v>
      </c>
      <c r="E60" s="25">
        <f>E68+E80</f>
        <v>5070484</v>
      </c>
      <c r="F60" s="25">
        <f>F68+F80</f>
        <v>0</v>
      </c>
    </row>
    <row r="61" spans="1:6" ht="15.75" x14ac:dyDescent="0.25">
      <c r="A61" s="10">
        <v>21000000</v>
      </c>
      <c r="B61" s="14" t="s">
        <v>100</v>
      </c>
      <c r="C61" s="25">
        <f t="shared" si="2"/>
        <v>549085</v>
      </c>
      <c r="D61" s="25">
        <f>D62+D64</f>
        <v>549085</v>
      </c>
      <c r="E61" s="25"/>
      <c r="F61" s="25"/>
    </row>
    <row r="62" spans="1:6" ht="78.75" x14ac:dyDescent="0.25">
      <c r="A62" s="10">
        <v>21010000</v>
      </c>
      <c r="B62" s="30" t="s">
        <v>104</v>
      </c>
      <c r="C62" s="25">
        <f t="shared" si="2"/>
        <v>30000</v>
      </c>
      <c r="D62" s="25">
        <f>D63</f>
        <v>30000</v>
      </c>
      <c r="E62" s="25"/>
      <c r="F62" s="25"/>
    </row>
    <row r="63" spans="1:6" ht="33" customHeight="1" x14ac:dyDescent="0.25">
      <c r="A63" s="12">
        <v>21010300</v>
      </c>
      <c r="B63" s="31" t="s">
        <v>101</v>
      </c>
      <c r="C63" s="26">
        <f t="shared" si="2"/>
        <v>30000</v>
      </c>
      <c r="D63" s="26">
        <v>30000</v>
      </c>
      <c r="E63" s="26"/>
      <c r="F63" s="26"/>
    </row>
    <row r="64" spans="1:6" ht="15.6" customHeight="1" x14ac:dyDescent="0.25">
      <c r="A64" s="10">
        <v>21080000</v>
      </c>
      <c r="B64" s="30" t="s">
        <v>98</v>
      </c>
      <c r="C64" s="25">
        <f t="shared" si="2"/>
        <v>519085</v>
      </c>
      <c r="D64" s="25">
        <f>D67+D65+D66</f>
        <v>519085</v>
      </c>
      <c r="E64" s="25"/>
      <c r="F64" s="25"/>
    </row>
    <row r="65" spans="1:6" ht="15.6" customHeight="1" x14ac:dyDescent="0.25">
      <c r="A65" s="12">
        <v>21081000</v>
      </c>
      <c r="B65" s="31" t="s">
        <v>131</v>
      </c>
      <c r="C65" s="26">
        <f>D65</f>
        <v>46902</v>
      </c>
      <c r="D65" s="26">
        <v>46902</v>
      </c>
      <c r="E65" s="26"/>
      <c r="F65" s="26"/>
    </row>
    <row r="66" spans="1:6" ht="80.25" customHeight="1" x14ac:dyDescent="0.25">
      <c r="A66" s="12">
        <v>21081500</v>
      </c>
      <c r="B66" s="31" t="s">
        <v>132</v>
      </c>
      <c r="C66" s="26">
        <f>D66</f>
        <v>64183</v>
      </c>
      <c r="D66" s="26">
        <v>64183</v>
      </c>
      <c r="E66" s="26"/>
      <c r="F66" s="26"/>
    </row>
    <row r="67" spans="1:6" ht="48" customHeight="1" x14ac:dyDescent="0.25">
      <c r="A67" s="12">
        <v>21081800</v>
      </c>
      <c r="B67" s="31" t="s">
        <v>102</v>
      </c>
      <c r="C67" s="26">
        <f t="shared" si="2"/>
        <v>408000</v>
      </c>
      <c r="D67" s="26">
        <v>408000</v>
      </c>
      <c r="E67" s="26"/>
      <c r="F67" s="26"/>
    </row>
    <row r="68" spans="1:6" ht="31.5" x14ac:dyDescent="0.25">
      <c r="A68" s="10">
        <v>22000000</v>
      </c>
      <c r="B68" s="15" t="s">
        <v>16</v>
      </c>
      <c r="C68" s="25">
        <f t="shared" si="2"/>
        <v>2851704</v>
      </c>
      <c r="D68" s="25">
        <f>D69+D73+D75</f>
        <v>2851704</v>
      </c>
      <c r="E68" s="25"/>
      <c r="F68" s="25"/>
    </row>
    <row r="69" spans="1:6" ht="15.75" x14ac:dyDescent="0.25">
      <c r="A69" s="10">
        <v>22010000</v>
      </c>
      <c r="B69" s="15" t="s">
        <v>17</v>
      </c>
      <c r="C69" s="25">
        <f t="shared" si="2"/>
        <v>2839750</v>
      </c>
      <c r="D69" s="25">
        <f>D70+D71+D72</f>
        <v>2839750</v>
      </c>
      <c r="E69" s="25"/>
      <c r="F69" s="25"/>
    </row>
    <row r="70" spans="1:6" ht="45" customHeight="1" x14ac:dyDescent="0.25">
      <c r="A70" s="12">
        <v>22010300</v>
      </c>
      <c r="B70" s="13" t="s">
        <v>117</v>
      </c>
      <c r="C70" s="26">
        <f t="shared" si="2"/>
        <v>40090</v>
      </c>
      <c r="D70" s="26">
        <v>40090</v>
      </c>
      <c r="E70" s="25"/>
      <c r="F70" s="25"/>
    </row>
    <row r="71" spans="1:6" ht="15.75" x14ac:dyDescent="0.25">
      <c r="A71" s="12">
        <v>22012500</v>
      </c>
      <c r="B71" s="13" t="s">
        <v>23</v>
      </c>
      <c r="C71" s="26">
        <f t="shared" si="2"/>
        <v>2700000</v>
      </c>
      <c r="D71" s="26">
        <v>2700000</v>
      </c>
      <c r="E71" s="25"/>
      <c r="F71" s="25"/>
    </row>
    <row r="72" spans="1:6" ht="33.75" customHeight="1" x14ac:dyDescent="0.25">
      <c r="A72" s="12">
        <v>22012600</v>
      </c>
      <c r="B72" s="13" t="s">
        <v>18</v>
      </c>
      <c r="C72" s="26">
        <f t="shared" si="2"/>
        <v>99660</v>
      </c>
      <c r="D72" s="26">
        <v>99660</v>
      </c>
      <c r="E72" s="25"/>
      <c r="F72" s="25"/>
    </row>
    <row r="73" spans="1:6" ht="30" customHeight="1" x14ac:dyDescent="0.25">
      <c r="A73" s="10">
        <v>22080000</v>
      </c>
      <c r="B73" s="30" t="s">
        <v>118</v>
      </c>
      <c r="C73" s="25">
        <f>D73+E73</f>
        <v>848</v>
      </c>
      <c r="D73" s="25">
        <f>D74</f>
        <v>848</v>
      </c>
      <c r="E73" s="25"/>
      <c r="F73" s="25"/>
    </row>
    <row r="74" spans="1:6" ht="33.75" customHeight="1" x14ac:dyDescent="0.25">
      <c r="A74" s="12">
        <v>22080400</v>
      </c>
      <c r="B74" s="31" t="s">
        <v>103</v>
      </c>
      <c r="C74" s="26">
        <f>D74+E74</f>
        <v>848</v>
      </c>
      <c r="D74" s="26">
        <v>848</v>
      </c>
      <c r="E74" s="25"/>
      <c r="F74" s="25"/>
    </row>
    <row r="75" spans="1:6" ht="15.75" x14ac:dyDescent="0.25">
      <c r="A75" s="10">
        <v>22090000</v>
      </c>
      <c r="B75" s="15" t="s">
        <v>56</v>
      </c>
      <c r="C75" s="25">
        <f t="shared" si="2"/>
        <v>11106</v>
      </c>
      <c r="D75" s="25">
        <f>D76+D77</f>
        <v>11106</v>
      </c>
      <c r="E75" s="25">
        <f>E76+E77</f>
        <v>0</v>
      </c>
      <c r="F75" s="25">
        <f>F76+F77</f>
        <v>0</v>
      </c>
    </row>
    <row r="76" spans="1:6" ht="49.5" customHeight="1" x14ac:dyDescent="0.25">
      <c r="A76" s="12">
        <v>22090100</v>
      </c>
      <c r="B76" s="13" t="s">
        <v>57</v>
      </c>
      <c r="C76" s="26">
        <f t="shared" si="2"/>
        <v>4000</v>
      </c>
      <c r="D76" s="26">
        <v>4000</v>
      </c>
      <c r="E76" s="25"/>
      <c r="F76" s="25"/>
    </row>
    <row r="77" spans="1:6" ht="31.5" customHeight="1" x14ac:dyDescent="0.25">
      <c r="A77" s="12">
        <v>22090400</v>
      </c>
      <c r="B77" s="13" t="s">
        <v>58</v>
      </c>
      <c r="C77" s="26">
        <f t="shared" si="2"/>
        <v>7106</v>
      </c>
      <c r="D77" s="26">
        <v>7106</v>
      </c>
      <c r="E77" s="25"/>
      <c r="F77" s="25"/>
    </row>
    <row r="78" spans="1:6" ht="31.5" customHeight="1" x14ac:dyDescent="0.25">
      <c r="A78" s="14">
        <v>24000000</v>
      </c>
      <c r="B78" s="14" t="s">
        <v>128</v>
      </c>
      <c r="C78" s="25">
        <f>C79</f>
        <v>1359074</v>
      </c>
      <c r="D78" s="25">
        <f>D79</f>
        <v>1359074</v>
      </c>
      <c r="E78" s="25">
        <f>E79</f>
        <v>0</v>
      </c>
      <c r="F78" s="25">
        <f>F79</f>
        <v>0</v>
      </c>
    </row>
    <row r="79" spans="1:6" ht="31.5" customHeight="1" x14ac:dyDescent="0.25">
      <c r="A79" s="11">
        <v>24060300</v>
      </c>
      <c r="B79" s="11" t="s">
        <v>98</v>
      </c>
      <c r="C79" s="26">
        <f>D79+E79</f>
        <v>1359074</v>
      </c>
      <c r="D79" s="26">
        <v>1359074</v>
      </c>
      <c r="E79" s="25"/>
      <c r="F79" s="25"/>
    </row>
    <row r="80" spans="1:6" ht="15.75" x14ac:dyDescent="0.25">
      <c r="A80" s="10">
        <v>25000000</v>
      </c>
      <c r="B80" s="14" t="s">
        <v>14</v>
      </c>
      <c r="C80" s="25">
        <f t="shared" si="2"/>
        <v>5070484</v>
      </c>
      <c r="D80" s="25">
        <f>D81+D85</f>
        <v>0</v>
      </c>
      <c r="E80" s="25">
        <f>E81+E85</f>
        <v>5070484</v>
      </c>
      <c r="F80" s="25">
        <f>F81+F85</f>
        <v>0</v>
      </c>
    </row>
    <row r="81" spans="1:6" ht="31.5" x14ac:dyDescent="0.25">
      <c r="A81" s="10">
        <v>25010000</v>
      </c>
      <c r="B81" s="15" t="s">
        <v>11</v>
      </c>
      <c r="C81" s="25">
        <f t="shared" si="2"/>
        <v>4470484</v>
      </c>
      <c r="D81" s="25">
        <f>D82+D83</f>
        <v>0</v>
      </c>
      <c r="E81" s="25">
        <f>E82+E83+E84</f>
        <v>4470484</v>
      </c>
      <c r="F81" s="25">
        <f>F82+F83+F84</f>
        <v>0</v>
      </c>
    </row>
    <row r="82" spans="1:6" ht="31.5" x14ac:dyDescent="0.25">
      <c r="A82" s="12">
        <v>25010100</v>
      </c>
      <c r="B82" s="13" t="s">
        <v>9</v>
      </c>
      <c r="C82" s="26">
        <f t="shared" si="2"/>
        <v>4035370</v>
      </c>
      <c r="D82" s="38"/>
      <c r="E82" s="26">
        <v>4035370</v>
      </c>
      <c r="F82" s="38"/>
    </row>
    <row r="83" spans="1:6" ht="30" customHeight="1" x14ac:dyDescent="0.25">
      <c r="A83" s="12">
        <v>25010300</v>
      </c>
      <c r="B83" s="13" t="s">
        <v>67</v>
      </c>
      <c r="C83" s="26">
        <f t="shared" si="2"/>
        <v>405114</v>
      </c>
      <c r="D83" s="38"/>
      <c r="E83" s="26">
        <v>405114</v>
      </c>
      <c r="F83" s="38"/>
    </row>
    <row r="84" spans="1:6" ht="30" customHeight="1" x14ac:dyDescent="0.25">
      <c r="A84" s="12">
        <v>25010400</v>
      </c>
      <c r="B84" s="13" t="s">
        <v>76</v>
      </c>
      <c r="C84" s="26">
        <f t="shared" si="2"/>
        <v>30000</v>
      </c>
      <c r="D84" s="38"/>
      <c r="E84" s="26">
        <v>30000</v>
      </c>
      <c r="F84" s="38"/>
    </row>
    <row r="85" spans="1:6" ht="15.75" x14ac:dyDescent="0.25">
      <c r="A85" s="10">
        <v>25020000</v>
      </c>
      <c r="B85" s="15" t="s">
        <v>77</v>
      </c>
      <c r="C85" s="25">
        <f t="shared" si="2"/>
        <v>600000</v>
      </c>
      <c r="D85" s="39"/>
      <c r="E85" s="25">
        <f>E86</f>
        <v>600000</v>
      </c>
      <c r="F85" s="25">
        <f>F86</f>
        <v>0</v>
      </c>
    </row>
    <row r="86" spans="1:6" ht="96" customHeight="1" x14ac:dyDescent="0.25">
      <c r="A86" s="12">
        <v>25020200</v>
      </c>
      <c r="B86" s="13" t="s">
        <v>78</v>
      </c>
      <c r="C86" s="26">
        <f t="shared" si="2"/>
        <v>600000</v>
      </c>
      <c r="D86" s="38"/>
      <c r="E86" s="26">
        <v>600000</v>
      </c>
      <c r="F86" s="38"/>
    </row>
    <row r="87" spans="1:6" ht="20.25" customHeight="1" x14ac:dyDescent="0.25">
      <c r="A87" s="10">
        <v>30000000</v>
      </c>
      <c r="B87" s="15" t="s">
        <v>92</v>
      </c>
      <c r="C87" s="25">
        <f t="shared" si="2"/>
        <v>947405</v>
      </c>
      <c r="D87" s="39">
        <f>D88</f>
        <v>25620</v>
      </c>
      <c r="E87" s="25">
        <f>E91</f>
        <v>921785</v>
      </c>
      <c r="F87" s="25">
        <f>F91</f>
        <v>921785</v>
      </c>
    </row>
    <row r="88" spans="1:6" ht="20.25" customHeight="1" x14ac:dyDescent="0.25">
      <c r="A88" s="10">
        <v>31000000</v>
      </c>
      <c r="B88" s="15" t="s">
        <v>134</v>
      </c>
      <c r="C88" s="25">
        <f t="shared" si="2"/>
        <v>25620</v>
      </c>
      <c r="D88" s="52">
        <f>D89</f>
        <v>25620</v>
      </c>
      <c r="E88" s="25"/>
      <c r="F88" s="25"/>
    </row>
    <row r="89" spans="1:6" ht="67.5" customHeight="1" x14ac:dyDescent="0.25">
      <c r="A89" s="10">
        <v>31010000</v>
      </c>
      <c r="B89" s="15" t="s">
        <v>135</v>
      </c>
      <c r="C89" s="25">
        <f t="shared" si="2"/>
        <v>25620</v>
      </c>
      <c r="D89" s="52">
        <f>D90</f>
        <v>25620</v>
      </c>
      <c r="E89" s="25"/>
      <c r="F89" s="25"/>
    </row>
    <row r="90" spans="1:6" ht="64.5" customHeight="1" x14ac:dyDescent="0.25">
      <c r="A90" s="12">
        <v>31010200</v>
      </c>
      <c r="B90" s="13" t="s">
        <v>133</v>
      </c>
      <c r="C90" s="26">
        <f>D90+E90</f>
        <v>25620</v>
      </c>
      <c r="D90" s="51">
        <v>25620</v>
      </c>
      <c r="E90" s="26"/>
      <c r="F90" s="26"/>
    </row>
    <row r="91" spans="1:6" ht="20.25" customHeight="1" x14ac:dyDescent="0.25">
      <c r="A91" s="10">
        <v>33000000</v>
      </c>
      <c r="B91" s="15" t="s">
        <v>93</v>
      </c>
      <c r="C91" s="25">
        <f t="shared" si="2"/>
        <v>921785</v>
      </c>
      <c r="D91" s="39"/>
      <c r="E91" s="25">
        <f t="shared" ref="E91:F92" si="3">E92</f>
        <v>921785</v>
      </c>
      <c r="F91" s="25">
        <f t="shared" si="3"/>
        <v>921785</v>
      </c>
    </row>
    <row r="92" spans="1:6" ht="20.25" customHeight="1" x14ac:dyDescent="0.25">
      <c r="A92" s="10">
        <v>33010000</v>
      </c>
      <c r="B92" s="15" t="s">
        <v>95</v>
      </c>
      <c r="C92" s="25">
        <f t="shared" si="2"/>
        <v>921785</v>
      </c>
      <c r="D92" s="39"/>
      <c r="E92" s="25">
        <f t="shared" si="3"/>
        <v>921785</v>
      </c>
      <c r="F92" s="25">
        <f t="shared" si="3"/>
        <v>921785</v>
      </c>
    </row>
    <row r="93" spans="1:6" ht="63.75" customHeight="1" x14ac:dyDescent="0.25">
      <c r="A93" s="12">
        <v>33010100</v>
      </c>
      <c r="B93" s="13" t="s">
        <v>94</v>
      </c>
      <c r="C93" s="26">
        <f t="shared" si="2"/>
        <v>921785</v>
      </c>
      <c r="D93" s="38"/>
      <c r="E93" s="26">
        <v>921785</v>
      </c>
      <c r="F93" s="38">
        <v>921785</v>
      </c>
    </row>
    <row r="94" spans="1:6" ht="15.75" x14ac:dyDescent="0.25">
      <c r="A94" s="12"/>
      <c r="B94" s="15" t="s">
        <v>24</v>
      </c>
      <c r="C94" s="25">
        <f t="shared" si="2"/>
        <v>139142319</v>
      </c>
      <c r="D94" s="25">
        <f>D16+D60+D87</f>
        <v>133085750</v>
      </c>
      <c r="E94" s="25">
        <f>E16+E60+E87</f>
        <v>6056569</v>
      </c>
      <c r="F94" s="25">
        <f>F16+F60+F87</f>
        <v>921785</v>
      </c>
    </row>
    <row r="95" spans="1:6" ht="15.75" x14ac:dyDescent="0.25">
      <c r="A95" s="35">
        <v>40000000</v>
      </c>
      <c r="B95" s="35" t="s">
        <v>15</v>
      </c>
      <c r="C95" s="36">
        <f t="shared" si="2"/>
        <v>92122654</v>
      </c>
      <c r="D95" s="36">
        <f>D96</f>
        <v>86536285</v>
      </c>
      <c r="E95" s="36">
        <f>E96</f>
        <v>5586369</v>
      </c>
      <c r="F95" s="36">
        <f>F96</f>
        <v>4143169</v>
      </c>
    </row>
    <row r="96" spans="1:6" ht="15.75" x14ac:dyDescent="0.25">
      <c r="A96" s="35">
        <v>41000000</v>
      </c>
      <c r="B96" s="41" t="s">
        <v>3</v>
      </c>
      <c r="C96" s="36">
        <f>D96+E96</f>
        <v>92122654</v>
      </c>
      <c r="D96" s="36">
        <f>D97+D99+D106+D108</f>
        <v>86536285</v>
      </c>
      <c r="E96" s="36">
        <f>E97+E99+E106+E108</f>
        <v>5586369</v>
      </c>
      <c r="F96" s="36">
        <f>F97+F99+F106+F108</f>
        <v>4143169</v>
      </c>
    </row>
    <row r="97" spans="1:7" ht="15.75" x14ac:dyDescent="0.25">
      <c r="A97" s="35">
        <v>41020000</v>
      </c>
      <c r="B97" s="35" t="s">
        <v>20</v>
      </c>
      <c r="C97" s="36">
        <f t="shared" si="2"/>
        <v>19815100</v>
      </c>
      <c r="D97" s="36">
        <f>D98</f>
        <v>19815100</v>
      </c>
      <c r="E97" s="36">
        <f>E98</f>
        <v>0</v>
      </c>
      <c r="F97" s="36">
        <f>F98</f>
        <v>0</v>
      </c>
    </row>
    <row r="98" spans="1:7" ht="15.75" x14ac:dyDescent="0.25">
      <c r="A98" s="23">
        <v>41020100</v>
      </c>
      <c r="B98" s="24" t="s">
        <v>13</v>
      </c>
      <c r="C98" s="32">
        <f t="shared" si="2"/>
        <v>19815100</v>
      </c>
      <c r="D98" s="32">
        <v>19815100</v>
      </c>
      <c r="E98" s="37"/>
      <c r="F98" s="37"/>
    </row>
    <row r="99" spans="1:7" ht="15.75" x14ac:dyDescent="0.25">
      <c r="A99" s="35">
        <v>41030000</v>
      </c>
      <c r="B99" s="42" t="s">
        <v>84</v>
      </c>
      <c r="C99" s="36">
        <f t="shared" si="2"/>
        <v>62138100</v>
      </c>
      <c r="D99" s="36">
        <f>D101+D102+D103+D104+D105+D100</f>
        <v>58154700</v>
      </c>
      <c r="E99" s="36">
        <f>E101+E102+E103+E104+E105</f>
        <v>3983400</v>
      </c>
      <c r="F99" s="36">
        <f>F101+F102+F103+F104+F105</f>
        <v>2540200</v>
      </c>
    </row>
    <row r="100" spans="1:7" ht="31.5" x14ac:dyDescent="0.25">
      <c r="A100" s="23">
        <v>41031100</v>
      </c>
      <c r="B100" s="24" t="s">
        <v>136</v>
      </c>
      <c r="C100" s="45">
        <f t="shared" si="2"/>
        <v>2160700</v>
      </c>
      <c r="D100" s="32">
        <v>2160700</v>
      </c>
      <c r="E100" s="36"/>
      <c r="F100" s="36"/>
    </row>
    <row r="101" spans="1:7" ht="15.75" x14ac:dyDescent="0.25">
      <c r="A101" s="43">
        <v>41033900</v>
      </c>
      <c r="B101" s="44" t="s">
        <v>85</v>
      </c>
      <c r="C101" s="45">
        <f t="shared" si="2"/>
        <v>52642100</v>
      </c>
      <c r="D101" s="45">
        <v>49284000</v>
      </c>
      <c r="E101" s="48">
        <v>3358100</v>
      </c>
      <c r="F101" s="48">
        <v>2540200</v>
      </c>
    </row>
    <row r="102" spans="1:7" ht="31.5" x14ac:dyDescent="0.25">
      <c r="A102" s="49">
        <v>41035400</v>
      </c>
      <c r="B102" s="50" t="s">
        <v>122</v>
      </c>
      <c r="C102" s="45">
        <f t="shared" si="2"/>
        <v>79500</v>
      </c>
      <c r="D102" s="45">
        <v>48700</v>
      </c>
      <c r="E102" s="48">
        <v>30800</v>
      </c>
      <c r="F102" s="48"/>
    </row>
    <row r="103" spans="1:7" ht="47.25" x14ac:dyDescent="0.25">
      <c r="A103" s="49">
        <v>41036000</v>
      </c>
      <c r="B103" s="50" t="s">
        <v>123</v>
      </c>
      <c r="C103" s="45">
        <f t="shared" si="2"/>
        <v>845300</v>
      </c>
      <c r="D103" s="45">
        <v>845300</v>
      </c>
      <c r="E103" s="48"/>
      <c r="F103" s="48"/>
    </row>
    <row r="104" spans="1:7" ht="31.5" x14ac:dyDescent="0.25">
      <c r="A104" s="49">
        <v>41036300</v>
      </c>
      <c r="B104" s="50" t="s">
        <v>124</v>
      </c>
      <c r="C104" s="45">
        <f t="shared" si="2"/>
        <v>5816000</v>
      </c>
      <c r="D104" s="45">
        <v>5816000</v>
      </c>
      <c r="E104" s="48"/>
      <c r="F104" s="48"/>
    </row>
    <row r="105" spans="1:7" ht="47.25" x14ac:dyDescent="0.25">
      <c r="A105" s="49">
        <v>41037400</v>
      </c>
      <c r="B105" s="50" t="s">
        <v>127</v>
      </c>
      <c r="C105" s="45">
        <f t="shared" si="2"/>
        <v>594500</v>
      </c>
      <c r="D105" s="45"/>
      <c r="E105" s="48">
        <v>594500</v>
      </c>
      <c r="F105" s="48"/>
    </row>
    <row r="106" spans="1:7" ht="15.75" x14ac:dyDescent="0.25">
      <c r="A106" s="35">
        <v>41040000</v>
      </c>
      <c r="B106" s="35" t="s">
        <v>120</v>
      </c>
      <c r="C106" s="47">
        <f>C107</f>
        <v>1310000</v>
      </c>
      <c r="D106" s="47">
        <f>D107</f>
        <v>1310000</v>
      </c>
      <c r="E106" s="47">
        <f>E107</f>
        <v>0</v>
      </c>
      <c r="F106" s="47">
        <f>F107</f>
        <v>0</v>
      </c>
    </row>
    <row r="107" spans="1:7" ht="47.25" x14ac:dyDescent="0.25">
      <c r="A107" s="23">
        <v>41040200</v>
      </c>
      <c r="B107" s="24" t="s">
        <v>119</v>
      </c>
      <c r="C107" s="45">
        <f>D107</f>
        <v>1310000</v>
      </c>
      <c r="D107" s="32">
        <v>1310000</v>
      </c>
      <c r="E107" s="37"/>
      <c r="F107" s="37"/>
    </row>
    <row r="108" spans="1:7" ht="15.75" x14ac:dyDescent="0.25">
      <c r="A108" s="35">
        <v>41050000</v>
      </c>
      <c r="B108" s="35" t="s">
        <v>21</v>
      </c>
      <c r="C108" s="36">
        <f t="shared" si="2"/>
        <v>8859454</v>
      </c>
      <c r="D108" s="36">
        <f>D109+D111+D138+D110+D139</f>
        <v>7256485</v>
      </c>
      <c r="E108" s="36">
        <f>E109+E111+E138+E110+E139</f>
        <v>1602969</v>
      </c>
      <c r="F108" s="36">
        <f>F109+F111+F138+F110+F139</f>
        <v>1602969</v>
      </c>
    </row>
    <row r="109" spans="1:7" ht="61.15" customHeight="1" x14ac:dyDescent="0.25">
      <c r="A109" s="23">
        <v>41051000</v>
      </c>
      <c r="B109" s="24" t="s">
        <v>115</v>
      </c>
      <c r="C109" s="32">
        <f t="shared" si="2"/>
        <v>1353052</v>
      </c>
      <c r="D109" s="32">
        <v>1353052</v>
      </c>
      <c r="E109" s="32"/>
      <c r="F109" s="32"/>
    </row>
    <row r="110" spans="1:7" ht="31.5" x14ac:dyDescent="0.25">
      <c r="A110" s="23">
        <v>41051100</v>
      </c>
      <c r="B110" s="24" t="s">
        <v>126</v>
      </c>
      <c r="C110" s="32">
        <f t="shared" si="2"/>
        <v>1602969</v>
      </c>
      <c r="D110" s="32"/>
      <c r="E110" s="32">
        <v>1602969</v>
      </c>
      <c r="F110" s="32">
        <v>1602969</v>
      </c>
    </row>
    <row r="111" spans="1:7" ht="21.75" customHeight="1" x14ac:dyDescent="0.25">
      <c r="A111" s="35">
        <v>41053900</v>
      </c>
      <c r="B111" s="42" t="s">
        <v>22</v>
      </c>
      <c r="C111" s="36">
        <f t="shared" si="2"/>
        <v>5239345</v>
      </c>
      <c r="D111" s="36">
        <f>D112+D113+D114+D115+D116+D117+D118+D119+D120+D121+D122+D123+D124+D125+D126+D127+D128+D129+D130+D131+D132+D133+D134+D135+D136+D137</f>
        <v>5239345</v>
      </c>
      <c r="E111" s="36">
        <f>E112+E113+E114+E115+E116+E117+E118+E119+E120+E121+E122+E123+E124+E125+E126+E127+E128+E129+E130+E131+E132+E133+E134+E135+E136+E137</f>
        <v>0</v>
      </c>
      <c r="F111" s="36">
        <f>F112+F113+F114+F115+F116+F117+F118+F119+F120+F121+F122+F123+F124+F125+F126+F127+F128+F129+F130+F131+F132+F133+F134+F135+F136+F137</f>
        <v>0</v>
      </c>
      <c r="G111" s="19"/>
    </row>
    <row r="112" spans="1:7" ht="77.45" customHeight="1" x14ac:dyDescent="0.25">
      <c r="A112" s="23">
        <v>41053900</v>
      </c>
      <c r="B112" s="24" t="s">
        <v>72</v>
      </c>
      <c r="C112" s="32">
        <f>D112+E112</f>
        <v>17545</v>
      </c>
      <c r="D112" s="32">
        <v>17545</v>
      </c>
      <c r="E112" s="32"/>
      <c r="F112" s="32"/>
      <c r="G112" s="19"/>
    </row>
    <row r="113" spans="1:7" ht="67.5" customHeight="1" x14ac:dyDescent="0.25">
      <c r="A113" s="23">
        <v>41053900</v>
      </c>
      <c r="B113" s="24" t="s">
        <v>73</v>
      </c>
      <c r="C113" s="32">
        <f t="shared" si="2"/>
        <v>38599</v>
      </c>
      <c r="D113" s="32">
        <v>38599</v>
      </c>
      <c r="E113" s="32"/>
      <c r="F113" s="32"/>
    </row>
    <row r="114" spans="1:7" ht="191.25" customHeight="1" x14ac:dyDescent="0.25">
      <c r="A114" s="23">
        <v>41053900</v>
      </c>
      <c r="B114" s="24" t="s">
        <v>90</v>
      </c>
      <c r="C114" s="32">
        <f t="shared" si="2"/>
        <v>10000</v>
      </c>
      <c r="D114" s="32">
        <v>10000</v>
      </c>
      <c r="E114" s="32"/>
      <c r="F114" s="32"/>
    </row>
    <row r="115" spans="1:7" ht="253.15" customHeight="1" x14ac:dyDescent="0.25">
      <c r="A115" s="23">
        <v>41053900</v>
      </c>
      <c r="B115" s="46" t="s">
        <v>116</v>
      </c>
      <c r="C115" s="32">
        <f t="shared" si="2"/>
        <v>288000</v>
      </c>
      <c r="D115" s="32">
        <v>288000</v>
      </c>
      <c r="E115" s="32"/>
      <c r="F115" s="32"/>
    </row>
    <row r="116" spans="1:7" ht="48.75" customHeight="1" x14ac:dyDescent="0.25">
      <c r="A116" s="23">
        <v>41053900</v>
      </c>
      <c r="B116" s="24" t="s">
        <v>55</v>
      </c>
      <c r="C116" s="32">
        <f t="shared" si="2"/>
        <v>9444</v>
      </c>
      <c r="D116" s="32">
        <v>9444</v>
      </c>
      <c r="E116" s="32"/>
      <c r="F116" s="32"/>
    </row>
    <row r="117" spans="1:7" ht="78.75" customHeight="1" x14ac:dyDescent="0.25">
      <c r="A117" s="23">
        <v>41053900</v>
      </c>
      <c r="B117" s="24" t="s">
        <v>91</v>
      </c>
      <c r="C117" s="32">
        <f t="shared" si="2"/>
        <v>9500</v>
      </c>
      <c r="D117" s="32">
        <v>9500</v>
      </c>
      <c r="E117" s="32"/>
      <c r="F117" s="32"/>
    </row>
    <row r="118" spans="1:7" ht="51" customHeight="1" x14ac:dyDescent="0.25">
      <c r="A118" s="23">
        <v>41053900</v>
      </c>
      <c r="B118" s="24" t="s">
        <v>54</v>
      </c>
      <c r="C118" s="32">
        <f>D118+E118</f>
        <v>39500</v>
      </c>
      <c r="D118" s="32">
        <v>39500</v>
      </c>
      <c r="E118" s="32"/>
      <c r="F118" s="32"/>
    </row>
    <row r="119" spans="1:7" ht="48.75" customHeight="1" x14ac:dyDescent="0.25">
      <c r="A119" s="23">
        <v>41053900</v>
      </c>
      <c r="B119" s="33" t="s">
        <v>80</v>
      </c>
      <c r="C119" s="32">
        <f t="shared" si="2"/>
        <v>500000</v>
      </c>
      <c r="D119" s="32">
        <v>500000</v>
      </c>
      <c r="E119" s="32"/>
      <c r="F119" s="32"/>
      <c r="G119" s="19">
        <f>D119+D120+D121+D122+D123+D124+D125+D126+D127+D128+D129</f>
        <v>2732677</v>
      </c>
    </row>
    <row r="120" spans="1:7" ht="94.15" customHeight="1" x14ac:dyDescent="0.25">
      <c r="A120" s="23">
        <v>41053900</v>
      </c>
      <c r="B120" s="24" t="s">
        <v>106</v>
      </c>
      <c r="C120" s="32">
        <f t="shared" si="2"/>
        <v>139170</v>
      </c>
      <c r="D120" s="32">
        <v>139170</v>
      </c>
      <c r="E120" s="32"/>
      <c r="F120" s="32"/>
      <c r="G120" s="19"/>
    </row>
    <row r="121" spans="1:7" ht="46.5" customHeight="1" x14ac:dyDescent="0.25">
      <c r="A121" s="12">
        <v>41053900</v>
      </c>
      <c r="B121" s="33" t="s">
        <v>81</v>
      </c>
      <c r="C121" s="34">
        <f>D121+E121</f>
        <v>62381</v>
      </c>
      <c r="D121" s="34">
        <v>62381</v>
      </c>
      <c r="E121" s="34"/>
      <c r="F121" s="34"/>
      <c r="G121" s="19"/>
    </row>
    <row r="122" spans="1:7" ht="96" customHeight="1" x14ac:dyDescent="0.25">
      <c r="A122" s="23">
        <v>41053900</v>
      </c>
      <c r="B122" s="24" t="s">
        <v>86</v>
      </c>
      <c r="C122" s="32">
        <f>D122+E122</f>
        <v>112000</v>
      </c>
      <c r="D122" s="32">
        <v>112000</v>
      </c>
      <c r="E122" s="32"/>
      <c r="F122" s="32"/>
      <c r="G122" s="19"/>
    </row>
    <row r="123" spans="1:7" ht="95.25" customHeight="1" x14ac:dyDescent="0.25">
      <c r="A123" s="23">
        <v>41053900</v>
      </c>
      <c r="B123" s="24" t="s">
        <v>74</v>
      </c>
      <c r="C123" s="32">
        <f>D123+E123</f>
        <v>230000</v>
      </c>
      <c r="D123" s="32">
        <v>230000</v>
      </c>
      <c r="E123" s="32"/>
      <c r="F123" s="32"/>
      <c r="G123" s="19"/>
    </row>
    <row r="124" spans="1:7" ht="92.45" customHeight="1" x14ac:dyDescent="0.25">
      <c r="A124" s="23">
        <v>41053900</v>
      </c>
      <c r="B124" s="24" t="s">
        <v>107</v>
      </c>
      <c r="C124" s="32">
        <f t="shared" si="2"/>
        <v>187000</v>
      </c>
      <c r="D124" s="32">
        <v>187000</v>
      </c>
      <c r="E124" s="32"/>
      <c r="F124" s="32"/>
    </row>
    <row r="125" spans="1:7" ht="106.15" customHeight="1" x14ac:dyDescent="0.25">
      <c r="A125" s="23">
        <v>41053900</v>
      </c>
      <c r="B125" s="24" t="s">
        <v>87</v>
      </c>
      <c r="C125" s="32">
        <f>D125+E125</f>
        <v>247700</v>
      </c>
      <c r="D125" s="32">
        <v>247700</v>
      </c>
      <c r="E125" s="32"/>
      <c r="F125" s="32"/>
    </row>
    <row r="126" spans="1:7" ht="92.45" customHeight="1" x14ac:dyDescent="0.25">
      <c r="A126" s="23">
        <v>41053900</v>
      </c>
      <c r="B126" s="24" t="s">
        <v>105</v>
      </c>
      <c r="C126" s="32">
        <f t="shared" si="2"/>
        <v>150000</v>
      </c>
      <c r="D126" s="32">
        <v>150000</v>
      </c>
      <c r="E126" s="32"/>
      <c r="F126" s="32"/>
    </row>
    <row r="127" spans="1:7" ht="91.9" customHeight="1" x14ac:dyDescent="0.25">
      <c r="A127" s="23">
        <v>41053900</v>
      </c>
      <c r="B127" s="24" t="s">
        <v>88</v>
      </c>
      <c r="C127" s="32">
        <f t="shared" si="2"/>
        <v>543332</v>
      </c>
      <c r="D127" s="32">
        <v>543332</v>
      </c>
      <c r="E127" s="32"/>
      <c r="F127" s="32"/>
    </row>
    <row r="128" spans="1:7" ht="95.45" customHeight="1" x14ac:dyDescent="0.25">
      <c r="A128" s="12">
        <v>41053900</v>
      </c>
      <c r="B128" s="33" t="s">
        <v>109</v>
      </c>
      <c r="C128" s="34">
        <f t="shared" ref="C128:C133" si="4">D128+E128</f>
        <v>394950</v>
      </c>
      <c r="D128" s="34">
        <v>394950</v>
      </c>
      <c r="E128" s="34"/>
      <c r="F128" s="34"/>
    </row>
    <row r="129" spans="1:8" ht="62.25" customHeight="1" x14ac:dyDescent="0.25">
      <c r="A129" s="12">
        <v>41053900</v>
      </c>
      <c r="B129" s="33" t="s">
        <v>108</v>
      </c>
      <c r="C129" s="34">
        <f t="shared" si="4"/>
        <v>166144</v>
      </c>
      <c r="D129" s="34">
        <v>166144</v>
      </c>
      <c r="E129" s="34"/>
      <c r="F129" s="34"/>
    </row>
    <row r="130" spans="1:8" ht="91.9" customHeight="1" x14ac:dyDescent="0.25">
      <c r="A130" s="23">
        <v>41053900</v>
      </c>
      <c r="B130" s="24" t="s">
        <v>110</v>
      </c>
      <c r="C130" s="32">
        <f t="shared" si="4"/>
        <v>181682</v>
      </c>
      <c r="D130" s="32">
        <v>181682</v>
      </c>
      <c r="E130" s="32"/>
      <c r="F130" s="32"/>
      <c r="G130" s="19">
        <f>D130+D131+D132+D133+D134+D135+D136+D137</f>
        <v>2094080</v>
      </c>
      <c r="H130" s="19"/>
    </row>
    <row r="131" spans="1:8" ht="49.5" customHeight="1" x14ac:dyDescent="0.25">
      <c r="A131" s="23">
        <v>41053900</v>
      </c>
      <c r="B131" s="24" t="s">
        <v>82</v>
      </c>
      <c r="C131" s="32">
        <f>D131+E131</f>
        <v>31077</v>
      </c>
      <c r="D131" s="32">
        <v>31077</v>
      </c>
      <c r="E131" s="32"/>
      <c r="F131" s="32"/>
      <c r="H131" s="19"/>
    </row>
    <row r="132" spans="1:8" ht="78.75" customHeight="1" x14ac:dyDescent="0.25">
      <c r="A132" s="23">
        <v>41053900</v>
      </c>
      <c r="B132" s="24" t="s">
        <v>75</v>
      </c>
      <c r="C132" s="32">
        <f t="shared" si="4"/>
        <v>234434</v>
      </c>
      <c r="D132" s="32">
        <v>234434</v>
      </c>
      <c r="E132" s="32"/>
      <c r="F132" s="32"/>
    </row>
    <row r="133" spans="1:8" ht="93.6" customHeight="1" x14ac:dyDescent="0.25">
      <c r="A133" s="23">
        <v>41053900</v>
      </c>
      <c r="B133" s="24" t="s">
        <v>111</v>
      </c>
      <c r="C133" s="32">
        <f t="shared" si="4"/>
        <v>76000</v>
      </c>
      <c r="D133" s="32">
        <v>76000</v>
      </c>
      <c r="E133" s="32"/>
      <c r="F133" s="32"/>
    </row>
    <row r="134" spans="1:8" ht="108.6" customHeight="1" x14ac:dyDescent="0.25">
      <c r="A134" s="23">
        <v>41053900</v>
      </c>
      <c r="B134" s="24" t="s">
        <v>112</v>
      </c>
      <c r="C134" s="32">
        <f t="shared" ref="C134:C140" si="5">D134+E134</f>
        <v>241238</v>
      </c>
      <c r="D134" s="32">
        <v>241238</v>
      </c>
      <c r="E134" s="32"/>
      <c r="F134" s="32"/>
    </row>
    <row r="135" spans="1:8" ht="47.25" customHeight="1" x14ac:dyDescent="0.25">
      <c r="A135" s="23">
        <v>41053900</v>
      </c>
      <c r="B135" s="24" t="s">
        <v>89</v>
      </c>
      <c r="C135" s="32">
        <f t="shared" si="5"/>
        <v>300000</v>
      </c>
      <c r="D135" s="32">
        <v>300000</v>
      </c>
      <c r="E135" s="32"/>
      <c r="F135" s="32"/>
    </row>
    <row r="136" spans="1:8" ht="101.45" customHeight="1" x14ac:dyDescent="0.25">
      <c r="A136" s="23">
        <v>41053900</v>
      </c>
      <c r="B136" s="24" t="s">
        <v>113</v>
      </c>
      <c r="C136" s="32">
        <f t="shared" si="5"/>
        <v>868549</v>
      </c>
      <c r="D136" s="32">
        <v>868549</v>
      </c>
      <c r="E136" s="32"/>
      <c r="F136" s="32"/>
    </row>
    <row r="137" spans="1:8" ht="95.45" customHeight="1" x14ac:dyDescent="0.25">
      <c r="A137" s="23">
        <v>41053900</v>
      </c>
      <c r="B137" s="24" t="s">
        <v>114</v>
      </c>
      <c r="C137" s="32">
        <f t="shared" si="5"/>
        <v>161100</v>
      </c>
      <c r="D137" s="32">
        <v>161100</v>
      </c>
      <c r="E137" s="32"/>
      <c r="F137" s="32"/>
    </row>
    <row r="138" spans="1:8" ht="78.75" x14ac:dyDescent="0.25">
      <c r="A138" s="23">
        <v>41059300</v>
      </c>
      <c r="B138" s="24" t="s">
        <v>125</v>
      </c>
      <c r="C138" s="32">
        <f t="shared" si="5"/>
        <v>585032</v>
      </c>
      <c r="D138" s="32">
        <v>585032</v>
      </c>
      <c r="E138" s="32"/>
      <c r="F138" s="32"/>
    </row>
    <row r="139" spans="1:8" ht="47.25" x14ac:dyDescent="0.25">
      <c r="A139" s="11">
        <v>41057700</v>
      </c>
      <c r="B139" s="24" t="s">
        <v>129</v>
      </c>
      <c r="C139" s="32">
        <f>D139+E139</f>
        <v>79056</v>
      </c>
      <c r="D139" s="32">
        <v>79056</v>
      </c>
      <c r="E139" s="32"/>
      <c r="F139" s="32"/>
    </row>
    <row r="140" spans="1:8" ht="19.5" customHeight="1" x14ac:dyDescent="0.25">
      <c r="A140" s="40" t="s">
        <v>26</v>
      </c>
      <c r="B140" s="35" t="s">
        <v>25</v>
      </c>
      <c r="C140" s="36">
        <f t="shared" si="5"/>
        <v>231264973</v>
      </c>
      <c r="D140" s="36">
        <f>D94+D95</f>
        <v>219622035</v>
      </c>
      <c r="E140" s="36">
        <f>E94+E95</f>
        <v>11642938</v>
      </c>
      <c r="F140" s="36">
        <f>F94+F95</f>
        <v>5064954</v>
      </c>
    </row>
    <row r="141" spans="1:8" x14ac:dyDescent="0.2">
      <c r="A141" s="6"/>
      <c r="B141" s="7"/>
      <c r="C141" s="7"/>
      <c r="D141" s="8"/>
      <c r="E141" s="9"/>
      <c r="F141" s="8"/>
    </row>
    <row r="142" spans="1:8" x14ac:dyDescent="0.2">
      <c r="A142" s="54"/>
      <c r="B142" s="54"/>
      <c r="C142" s="54"/>
      <c r="D142" s="54"/>
      <c r="E142" s="54"/>
      <c r="F142" s="54"/>
    </row>
    <row r="143" spans="1:8" ht="15.75" customHeight="1" x14ac:dyDescent="0.25">
      <c r="A143" s="55" t="s">
        <v>68</v>
      </c>
      <c r="B143" s="55"/>
      <c r="C143" s="55"/>
      <c r="D143" s="55"/>
      <c r="E143" s="55"/>
      <c r="F143" s="55"/>
    </row>
    <row r="144" spans="1:8" x14ac:dyDescent="0.2">
      <c r="A144" s="54"/>
      <c r="B144" s="54"/>
      <c r="C144" s="54"/>
      <c r="D144" s="54"/>
      <c r="E144" s="54"/>
      <c r="F144" s="54"/>
    </row>
  </sheetData>
  <mergeCells count="13">
    <mergeCell ref="A142:F142"/>
    <mergeCell ref="A143:F143"/>
    <mergeCell ref="A144:F144"/>
    <mergeCell ref="B7:E7"/>
    <mergeCell ref="B8:D8"/>
    <mergeCell ref="A10:E10"/>
    <mergeCell ref="A12:A14"/>
    <mergeCell ref="B12:B14"/>
    <mergeCell ref="C12:C14"/>
    <mergeCell ref="D12:D14"/>
    <mergeCell ref="E12:F12"/>
    <mergeCell ref="E13:E14"/>
    <mergeCell ref="F13:F14"/>
  </mergeCells>
  <phoneticPr fontId="0" type="noConversion"/>
  <pageMargins left="0.74803149606299213" right="0.27559055118110237" top="0.59055118110236227" bottom="0.39370078740157483" header="0.51181102362204722" footer="0.51181102362204722"/>
  <pageSetup paperSize="9" scale="6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1</vt:lpstr>
      <vt:lpstr>'Додаток 1'!Область_печати</vt:lpstr>
    </vt:vector>
  </TitlesOfParts>
  <Company>gfu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user6</dc:creator>
  <cp:lastModifiedBy>PRIME</cp:lastModifiedBy>
  <cp:lastPrinted>2025-10-14T13:38:35Z</cp:lastPrinted>
  <dcterms:created xsi:type="dcterms:W3CDTF">2005-03-22T14:14:41Z</dcterms:created>
  <dcterms:modified xsi:type="dcterms:W3CDTF">2025-10-14T13:39:04Z</dcterms:modified>
</cp:coreProperties>
</file>