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'Лист3'!$A$1:$P$101</definedName>
  </definedNames>
  <calcPr fullCalcOnLoad="1"/>
</workbook>
</file>

<file path=xl/sharedStrings.xml><?xml version="1.0" encoding="utf-8"?>
<sst xmlns="http://schemas.openxmlformats.org/spreadsheetml/2006/main" count="326" uniqueCount="259">
  <si>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</si>
  <si>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</si>
  <si>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</si>
  <si>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</si>
  <si>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</si>
  <si>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</si>
  <si>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</si>
  <si>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</si>
  <si>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</si>
  <si>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</si>
  <si>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</si>
  <si>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</si>
  <si>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</si>
  <si>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</si>
  <si>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</si>
  <si>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</si>
  <si>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</si>
  <si>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</si>
  <si>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</si>
  <si>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</si>
  <si>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</si>
  <si>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</si>
  <si>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</si>
  <si>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</si>
  <si>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</si>
  <si>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</si>
  <si>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</si>
  <si>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</si>
  <si>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</si>
  <si>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</si>
  <si>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</si>
  <si>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</si>
  <si>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</si>
  <si>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</si>
  <si>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</si>
  <si>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</si>
  <si>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</si>
  <si>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</si>
  <si>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</si>
  <si>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</si>
  <si>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</si>
  <si>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</si>
  <si>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</si>
  <si>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</si>
  <si>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</si>
  <si>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</si>
  <si>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</si>
  <si>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</si>
  <si>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</si>
  <si>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</si>
  <si>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</si>
  <si>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</si>
  <si>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</si>
  <si>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</si>
  <si>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</si>
  <si>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</si>
  <si>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</si>
  <si>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</si>
  <si>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</si>
  <si>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</si>
  <si>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</si>
  <si>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</si>
  <si>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</si>
  <si>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</si>
  <si>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</si>
  <si>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</si>
  <si>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</si>
  <si>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</si>
  <si>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</si>
  <si>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</si>
  <si>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</si>
  <si>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</si>
  <si>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</si>
  <si>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</si>
  <si>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</si>
  <si>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</si>
  <si>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</si>
  <si>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</si>
  <si>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</si>
  <si>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</si>
  <si>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</si>
  <si>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</si>
  <si>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</si>
  <si>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</si>
  <si>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</si>
  <si>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</si>
  <si>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</si>
  <si>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</si>
  <si>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</si>
  <si>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</si>
  <si>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</si>
  <si>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</si>
  <si>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</si>
  <si>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</si>
  <si>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</si>
  <si>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</si>
  <si>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</si>
  <si>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</si>
  <si>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</si>
  <si>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</si>
  <si>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</si>
  <si>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</si>
  <si>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</si>
  <si>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</si>
  <si>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</si>
  <si>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</si>
  <si>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</si>
  <si>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</si>
  <si>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</si>
  <si>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</si>
  <si>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</si>
  <si>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</si>
  <si>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</si>
  <si>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</si>
  <si>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</si>
  <si>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</si>
  <si>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</si>
  <si>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</si>
  <si>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</si>
  <si>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</si>
  <si>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</si>
  <si>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</si>
  <si>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</si>
  <si>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</si>
  <si>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</si>
  <si>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</si>
  <si>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</si>
  <si>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</si>
  <si>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</si>
  <si>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</si>
  <si>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</si>
  <si>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</si>
  <si>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</si>
  <si>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</si>
  <si>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</si>
  <si>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</si>
  <si>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</si>
  <si>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</si>
  <si>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</si>
  <si>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</si>
  <si>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</si>
  <si>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</si>
  <si>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</si>
  <si>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</si>
  <si>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</si>
  <si>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</si>
  <si>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</si>
  <si>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</si>
  <si>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</si>
  <si>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</si>
  <si>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</si>
  <si>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</si>
  <si>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</si>
  <si>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</si>
  <si>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</si>
  <si>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</si>
  <si>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</si>
  <si>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</si>
  <si>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</si>
  <si>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</si>
  <si>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</si>
  <si>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</si>
  <si>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</si>
  <si>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</si>
  <si>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</si>
  <si>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</si>
  <si>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</si>
  <si>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</si>
  <si>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</si>
  <si>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</si>
  <si>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</si>
  <si>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</si>
  <si>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</si>
  <si>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</si>
  <si>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</si>
  <si>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</si>
  <si>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</si>
  <si>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</si>
  <si>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</si>
  <si>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</si>
  <si>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</si>
  <si>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</si>
  <si>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</si>
  <si>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</si>
  <si>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</si>
  <si>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</si>
  <si>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</si>
  <si>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</si>
  <si>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</si>
  <si>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</si>
  <si>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</si>
  <si>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</si>
  <si>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</si>
  <si>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</si>
  <si>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</si>
  <si>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</si>
  <si>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</si>
  <si>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</si>
  <si>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</si>
  <si>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</si>
  <si>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</si>
  <si>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</si>
  <si>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</si>
  <si>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</si>
  <si>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</si>
  <si>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</si>
  <si>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</si>
  <si>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</si>
  <si>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</si>
  <si>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</si>
  <si>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</si>
  <si>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</si>
  <si>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</si>
  <si>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</si>
  <si>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</si>
  <si>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</si>
  <si>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</si>
  <si>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</si>
  <si>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</si>
  <si>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</si>
  <si>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</si>
  <si>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</si>
  <si>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</si>
  <si>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</si>
  <si>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</si>
  <si>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</si>
  <si>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</si>
  <si>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</si>
  <si>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</si>
  <si>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</si>
  <si>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</si>
  <si>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</si>
  <si>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</si>
  <si>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</si>
  <si>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</si>
  <si>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</si>
  <si>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</si>
  <si>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</si>
  <si>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</si>
  <si>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</si>
  <si>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</si>
  <si>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Будівництво установ та закладів культури</t>
  </si>
  <si>
    <t>1017324</t>
  </si>
  <si>
    <t>0618340</t>
  </si>
  <si>
    <t>7324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</si>
  <si>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</si>
  <si>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</si>
  <si>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</si>
  <si>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з них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</si>
  <si>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0113124</t>
  </si>
  <si>
    <t>3124</t>
  </si>
  <si>
    <t xml:space="preserve"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 </t>
  </si>
  <si>
    <t>0611181</t>
  </si>
  <si>
    <t>0611182</t>
  </si>
  <si>
    <t>1181</t>
  </si>
  <si>
    <t>1182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</si>
  <si>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</si>
  <si>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</t>
  </si>
  <si>
    <t xml:space="preserve">  16  липня  2021 року № 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</si>
</sst>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8"/>
  <sheetViews>
    <sheetView tabSelected="1" view="pageBreakPreview" zoomScaleSheetLayoutView="100" zoomScalePageLayoutView="0" workbookViewId="0" topLeftCell="A88">
      <selection activeCell="H62" sqref="H62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10" width="9.710937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45</v>
      </c>
      <c r="O1" s="59"/>
      <c r="P1" s="59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258</v>
      </c>
      <c r="O3" s="1"/>
      <c r="P3" s="1"/>
    </row>
    <row r="4" spans="3:16" ht="15.75">
      <c r="C4" s="1"/>
      <c r="D4" s="60" t="s">
        <v>210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"/>
    </row>
    <row r="5" spans="1:16" ht="15.75">
      <c r="A5" s="56">
        <v>14550000000</v>
      </c>
      <c r="B5" s="56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55" t="s">
        <v>105</v>
      </c>
      <c r="B6" s="55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8" t="s">
        <v>94</v>
      </c>
      <c r="B8" s="61" t="s">
        <v>95</v>
      </c>
      <c r="C8" s="58" t="s">
        <v>96</v>
      </c>
      <c r="D8" s="58" t="s">
        <v>99</v>
      </c>
      <c r="E8" s="57" t="s">
        <v>19</v>
      </c>
      <c r="F8" s="57"/>
      <c r="G8" s="57"/>
      <c r="H8" s="57"/>
      <c r="I8" s="57"/>
      <c r="J8" s="57" t="s">
        <v>20</v>
      </c>
      <c r="K8" s="57"/>
      <c r="L8" s="57"/>
      <c r="M8" s="57"/>
      <c r="N8" s="57"/>
      <c r="O8" s="57"/>
      <c r="P8" s="57" t="s">
        <v>5</v>
      </c>
    </row>
    <row r="9" spans="1:16" ht="12.75" customHeight="1">
      <c r="A9" s="58"/>
      <c r="B9" s="62"/>
      <c r="C9" s="58"/>
      <c r="D9" s="58"/>
      <c r="E9" s="57" t="s">
        <v>97</v>
      </c>
      <c r="F9" s="58" t="s">
        <v>14</v>
      </c>
      <c r="G9" s="57" t="s">
        <v>4</v>
      </c>
      <c r="H9" s="57"/>
      <c r="I9" s="58" t="s">
        <v>15</v>
      </c>
      <c r="J9" s="57" t="s">
        <v>97</v>
      </c>
      <c r="K9" s="61" t="s">
        <v>98</v>
      </c>
      <c r="L9" s="58" t="s">
        <v>14</v>
      </c>
      <c r="M9" s="57" t="s">
        <v>4</v>
      </c>
      <c r="N9" s="57"/>
      <c r="O9" s="58" t="s">
        <v>15</v>
      </c>
      <c r="P9" s="57"/>
    </row>
    <row r="10" spans="1:16" ht="12.75" customHeight="1">
      <c r="A10" s="58"/>
      <c r="B10" s="62"/>
      <c r="C10" s="58"/>
      <c r="D10" s="58"/>
      <c r="E10" s="57"/>
      <c r="F10" s="58"/>
      <c r="G10" s="58" t="s">
        <v>2</v>
      </c>
      <c r="H10" s="58" t="s">
        <v>3</v>
      </c>
      <c r="I10" s="58"/>
      <c r="J10" s="57"/>
      <c r="K10" s="62"/>
      <c r="L10" s="58"/>
      <c r="M10" s="58" t="s">
        <v>2</v>
      </c>
      <c r="N10" s="58" t="s">
        <v>3</v>
      </c>
      <c r="O10" s="58"/>
      <c r="P10" s="57"/>
    </row>
    <row r="11" spans="1:16" ht="54" customHeight="1">
      <c r="A11" s="58"/>
      <c r="B11" s="63"/>
      <c r="C11" s="58"/>
      <c r="D11" s="58"/>
      <c r="E11" s="57"/>
      <c r="F11" s="58"/>
      <c r="G11" s="58"/>
      <c r="H11" s="58"/>
      <c r="I11" s="58"/>
      <c r="J11" s="57"/>
      <c r="K11" s="63"/>
      <c r="L11" s="58"/>
      <c r="M11" s="58"/>
      <c r="N11" s="58"/>
      <c r="O11" s="58"/>
      <c r="P11" s="57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172</v>
      </c>
      <c r="E15" s="43">
        <f>F15+I15</f>
        <v>15422281</v>
      </c>
      <c r="F15" s="43">
        <v>15422281</v>
      </c>
      <c r="G15" s="43">
        <v>11566255</v>
      </c>
      <c r="H15" s="43">
        <v>777170</v>
      </c>
      <c r="I15" s="43"/>
      <c r="J15" s="43">
        <f>L15+O15</f>
        <v>0</v>
      </c>
      <c r="K15" s="43"/>
      <c r="L15" s="43"/>
      <c r="M15" s="43"/>
      <c r="N15" s="43"/>
      <c r="O15" s="43"/>
      <c r="P15" s="43">
        <f aca="true" t="shared" si="0" ref="P15:P21">E15+J15</f>
        <v>15422281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9">F16+I16</f>
        <v>173229</v>
      </c>
      <c r="F16" s="43">
        <v>173229</v>
      </c>
      <c r="G16" s="43"/>
      <c r="H16" s="43"/>
      <c r="I16" s="43"/>
      <c r="J16" s="43">
        <f aca="true" t="shared" si="2" ref="J16:J49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173</v>
      </c>
      <c r="B17" s="18" t="s">
        <v>174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2403981</v>
      </c>
      <c r="F18" s="43">
        <v>2403981</v>
      </c>
      <c r="G18" s="43"/>
      <c r="H18" s="43"/>
      <c r="I18" s="43"/>
      <c r="J18" s="43">
        <f t="shared" si="2"/>
        <v>0</v>
      </c>
      <c r="K18" s="43"/>
      <c r="L18" s="43"/>
      <c r="M18" s="43"/>
      <c r="N18" s="43"/>
      <c r="O18" s="43"/>
      <c r="P18" s="43">
        <f t="shared" si="0"/>
        <v>2403981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1174874</v>
      </c>
      <c r="F19" s="43">
        <v>1174874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1174874</v>
      </c>
    </row>
    <row r="20" spans="1:16" s="11" customFormat="1" ht="22.5">
      <c r="A20" s="18" t="s">
        <v>208</v>
      </c>
      <c r="B20" s="18" t="s">
        <v>81</v>
      </c>
      <c r="C20" s="18" t="s">
        <v>52</v>
      </c>
      <c r="D20" s="19" t="s">
        <v>82</v>
      </c>
      <c r="E20" s="43">
        <f t="shared" si="1"/>
        <v>789500</v>
      </c>
      <c r="F20" s="43">
        <v>789500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789500</v>
      </c>
    </row>
    <row r="21" spans="1:16" s="11" customFormat="1" ht="45">
      <c r="A21" s="32"/>
      <c r="B21" s="32"/>
      <c r="C21" s="32"/>
      <c r="D21" s="42" t="s">
        <v>100</v>
      </c>
      <c r="E21" s="43">
        <v>789500</v>
      </c>
      <c r="F21" s="43">
        <v>789500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789500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16300</v>
      </c>
      <c r="F22" s="43">
        <v>16300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42">E22+J22</f>
        <v>16300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690230</v>
      </c>
      <c r="F23" s="43">
        <v>690230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690230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10600</v>
      </c>
      <c r="F25" s="43">
        <v>10600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10600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7197640</v>
      </c>
      <c r="F26" s="43">
        <v>7197640</v>
      </c>
      <c r="G26" s="43">
        <v>5224364</v>
      </c>
      <c r="H26" s="43">
        <v>311002</v>
      </c>
      <c r="I26" s="43"/>
      <c r="J26" s="43">
        <f t="shared" si="2"/>
        <v>0</v>
      </c>
      <c r="K26" s="43"/>
      <c r="L26" s="43"/>
      <c r="M26" s="43"/>
      <c r="N26" s="43"/>
      <c r="O26" s="43"/>
      <c r="P26" s="43">
        <f t="shared" si="3"/>
        <v>7197640</v>
      </c>
    </row>
    <row r="27" spans="1:16" s="11" customFormat="1" ht="33.75">
      <c r="A27" s="18" t="s">
        <v>249</v>
      </c>
      <c r="B27" s="18" t="s">
        <v>250</v>
      </c>
      <c r="C27" s="53" t="s">
        <v>35</v>
      </c>
      <c r="D27" s="51" t="s">
        <v>251</v>
      </c>
      <c r="E27" s="43">
        <f t="shared" si="1"/>
        <v>44100</v>
      </c>
      <c r="F27" s="43">
        <v>44100</v>
      </c>
      <c r="G27" s="43"/>
      <c r="H27" s="43"/>
      <c r="I27" s="43"/>
      <c r="J27" s="43">
        <f t="shared" si="2"/>
        <v>98000</v>
      </c>
      <c r="K27" s="43">
        <v>98000</v>
      </c>
      <c r="L27" s="43"/>
      <c r="M27" s="43"/>
      <c r="N27" s="43"/>
      <c r="O27" s="43">
        <v>98000</v>
      </c>
      <c r="P27" s="43">
        <f t="shared" si="3"/>
        <v>142100</v>
      </c>
    </row>
    <row r="28" spans="1:16" s="11" customFormat="1" ht="45">
      <c r="A28" s="18" t="s">
        <v>128</v>
      </c>
      <c r="B28" s="18" t="s">
        <v>59</v>
      </c>
      <c r="C28" s="18" t="s">
        <v>36</v>
      </c>
      <c r="D28" s="19" t="s">
        <v>88</v>
      </c>
      <c r="E28" s="43">
        <f t="shared" si="1"/>
        <v>481630</v>
      </c>
      <c r="F28" s="43">
        <v>481630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481630</v>
      </c>
    </row>
    <row r="29" spans="1:16" s="11" customFormat="1" ht="33.75">
      <c r="A29" s="18" t="s">
        <v>129</v>
      </c>
      <c r="B29" s="18" t="s">
        <v>89</v>
      </c>
      <c r="C29" s="18" t="s">
        <v>36</v>
      </c>
      <c r="D29" s="19" t="s">
        <v>90</v>
      </c>
      <c r="E29" s="43">
        <f t="shared" si="1"/>
        <v>7800</v>
      </c>
      <c r="F29" s="43">
        <v>7800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7800</v>
      </c>
    </row>
    <row r="30" spans="1:16" s="11" customFormat="1" ht="45">
      <c r="A30" s="18" t="s">
        <v>130</v>
      </c>
      <c r="B30" s="18" t="s">
        <v>44</v>
      </c>
      <c r="C30" s="18" t="s">
        <v>32</v>
      </c>
      <c r="D30" s="19" t="s">
        <v>134</v>
      </c>
      <c r="E30" s="43">
        <f t="shared" si="1"/>
        <v>30000</v>
      </c>
      <c r="F30" s="43">
        <v>30000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30000</v>
      </c>
    </row>
    <row r="31" spans="1:16" s="11" customFormat="1" ht="12.75">
      <c r="A31" s="18" t="s">
        <v>131</v>
      </c>
      <c r="B31" s="18" t="s">
        <v>91</v>
      </c>
      <c r="C31" s="18" t="s">
        <v>33</v>
      </c>
      <c r="D31" s="19" t="s">
        <v>7</v>
      </c>
      <c r="E31" s="43">
        <f t="shared" si="1"/>
        <v>278200</v>
      </c>
      <c r="F31" s="43">
        <v>278200</v>
      </c>
      <c r="G31" s="43"/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278200</v>
      </c>
    </row>
    <row r="32" spans="1:16" s="11" customFormat="1" ht="12.75">
      <c r="A32" s="18" t="s">
        <v>126</v>
      </c>
      <c r="B32" s="18" t="s">
        <v>127</v>
      </c>
      <c r="C32" s="18" t="s">
        <v>136</v>
      </c>
      <c r="D32" s="19" t="s">
        <v>135</v>
      </c>
      <c r="E32" s="43">
        <f t="shared" si="1"/>
        <v>306464</v>
      </c>
      <c r="F32" s="43">
        <v>306464</v>
      </c>
      <c r="G32" s="43">
        <v>251200</v>
      </c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306464</v>
      </c>
    </row>
    <row r="33" spans="1:16" s="11" customFormat="1" ht="12.75">
      <c r="A33" s="18" t="s">
        <v>132</v>
      </c>
      <c r="B33" s="18" t="s">
        <v>85</v>
      </c>
      <c r="C33" s="18" t="s">
        <v>29</v>
      </c>
      <c r="D33" s="19" t="s">
        <v>86</v>
      </c>
      <c r="E33" s="43">
        <f t="shared" si="1"/>
        <v>353900</v>
      </c>
      <c r="F33" s="43">
        <v>353900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353900</v>
      </c>
    </row>
    <row r="34" spans="1:16" s="11" customFormat="1" ht="11.25" customHeight="1">
      <c r="A34" s="18" t="s">
        <v>217</v>
      </c>
      <c r="B34" s="18" t="s">
        <v>218</v>
      </c>
      <c r="C34" s="18" t="s">
        <v>166</v>
      </c>
      <c r="D34" s="19" t="s">
        <v>219</v>
      </c>
      <c r="E34" s="43">
        <f t="shared" si="1"/>
        <v>100000</v>
      </c>
      <c r="F34" s="43">
        <v>100000</v>
      </c>
      <c r="G34" s="43"/>
      <c r="H34" s="43"/>
      <c r="I34" s="43"/>
      <c r="J34" s="43">
        <f t="shared" si="2"/>
        <v>0</v>
      </c>
      <c r="K34" s="43"/>
      <c r="L34" s="43"/>
      <c r="M34" s="43"/>
      <c r="N34" s="43"/>
      <c r="O34" s="43"/>
      <c r="P34" s="43">
        <f t="shared" si="3"/>
        <v>100000</v>
      </c>
    </row>
    <row r="35" spans="1:16" s="11" customFormat="1" ht="33.75">
      <c r="A35" s="18" t="s">
        <v>162</v>
      </c>
      <c r="B35" s="18" t="s">
        <v>163</v>
      </c>
      <c r="C35" s="18" t="s">
        <v>166</v>
      </c>
      <c r="D35" s="19" t="s">
        <v>167</v>
      </c>
      <c r="E35" s="43">
        <f t="shared" si="1"/>
        <v>2777358</v>
      </c>
      <c r="F35" s="43">
        <v>2777358</v>
      </c>
      <c r="G35" s="43"/>
      <c r="H35" s="43"/>
      <c r="I35" s="43"/>
      <c r="J35" s="43">
        <f>L35+O35</f>
        <v>372912</v>
      </c>
      <c r="K35" s="43">
        <v>372912</v>
      </c>
      <c r="L35" s="43"/>
      <c r="M35" s="43"/>
      <c r="N35" s="43"/>
      <c r="O35" s="43">
        <v>372912</v>
      </c>
      <c r="P35" s="43">
        <f t="shared" si="3"/>
        <v>3150270</v>
      </c>
    </row>
    <row r="36" spans="1:16" s="11" customFormat="1" ht="12.75">
      <c r="A36" s="18" t="s">
        <v>161</v>
      </c>
      <c r="B36" s="18" t="s">
        <v>164</v>
      </c>
      <c r="C36" s="18" t="s">
        <v>166</v>
      </c>
      <c r="D36" s="19" t="s">
        <v>168</v>
      </c>
      <c r="E36" s="43">
        <f t="shared" si="1"/>
        <v>2561684</v>
      </c>
      <c r="F36" s="43">
        <v>2561684</v>
      </c>
      <c r="G36" s="43"/>
      <c r="H36" s="43">
        <v>1211400</v>
      </c>
      <c r="I36" s="43"/>
      <c r="J36" s="43">
        <f t="shared" si="2"/>
        <v>12000</v>
      </c>
      <c r="K36" s="43">
        <v>12000</v>
      </c>
      <c r="L36" s="43"/>
      <c r="M36" s="43"/>
      <c r="N36" s="43"/>
      <c r="O36" s="43">
        <v>12000</v>
      </c>
      <c r="P36" s="43">
        <f t="shared" si="3"/>
        <v>2573684</v>
      </c>
    </row>
    <row r="37" spans="1:16" s="11" customFormat="1" ht="56.25">
      <c r="A37" s="18" t="s">
        <v>160</v>
      </c>
      <c r="B37" s="18" t="s">
        <v>165</v>
      </c>
      <c r="C37" s="18" t="s">
        <v>170</v>
      </c>
      <c r="D37" s="19" t="s">
        <v>169</v>
      </c>
      <c r="E37" s="43">
        <f t="shared" si="1"/>
        <v>1280000</v>
      </c>
      <c r="F37" s="43">
        <v>1280000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1280000</v>
      </c>
    </row>
    <row r="38" spans="1:16" s="11" customFormat="1" ht="12.75">
      <c r="A38" s="18" t="s">
        <v>233</v>
      </c>
      <c r="B38" s="18" t="s">
        <v>228</v>
      </c>
      <c r="C38" s="18" t="s">
        <v>229</v>
      </c>
      <c r="D38" s="19" t="s">
        <v>230</v>
      </c>
      <c r="E38" s="43">
        <f t="shared" si="1"/>
        <v>25000</v>
      </c>
      <c r="F38" s="43">
        <v>25000</v>
      </c>
      <c r="G38" s="43"/>
      <c r="H38" s="43"/>
      <c r="I38" s="43"/>
      <c r="J38" s="43">
        <f t="shared" si="2"/>
        <v>0</v>
      </c>
      <c r="K38" s="43"/>
      <c r="L38" s="43"/>
      <c r="M38" s="43"/>
      <c r="N38" s="43"/>
      <c r="O38" s="43"/>
      <c r="P38" s="43">
        <f t="shared" si="3"/>
        <v>25000</v>
      </c>
    </row>
    <row r="39" spans="1:16" s="11" customFormat="1" ht="12.75">
      <c r="A39" s="18" t="s">
        <v>234</v>
      </c>
      <c r="B39" s="18" t="s">
        <v>235</v>
      </c>
      <c r="C39" s="18" t="s">
        <v>101</v>
      </c>
      <c r="D39" s="19" t="s">
        <v>236</v>
      </c>
      <c r="E39" s="43">
        <f t="shared" si="1"/>
        <v>0</v>
      </c>
      <c r="F39" s="43"/>
      <c r="G39" s="43"/>
      <c r="H39" s="43"/>
      <c r="I39" s="43"/>
      <c r="J39" s="43">
        <f t="shared" si="2"/>
        <v>192155</v>
      </c>
      <c r="K39" s="43">
        <v>192155</v>
      </c>
      <c r="L39" s="43"/>
      <c r="M39" s="43"/>
      <c r="N39" s="43"/>
      <c r="O39" s="43">
        <v>192155</v>
      </c>
      <c r="P39" s="43">
        <f t="shared" si="3"/>
        <v>192155</v>
      </c>
    </row>
    <row r="40" spans="1:16" s="11" customFormat="1" ht="22.5">
      <c r="A40" s="18" t="s">
        <v>151</v>
      </c>
      <c r="B40" s="18" t="s">
        <v>152</v>
      </c>
      <c r="C40" s="18" t="s">
        <v>101</v>
      </c>
      <c r="D40" s="19" t="s">
        <v>159</v>
      </c>
      <c r="E40" s="43">
        <f t="shared" si="1"/>
        <v>0</v>
      </c>
      <c r="F40" s="43"/>
      <c r="G40" s="43"/>
      <c r="H40" s="43"/>
      <c r="I40" s="43"/>
      <c r="J40" s="43">
        <f t="shared" si="2"/>
        <v>510685</v>
      </c>
      <c r="K40" s="43">
        <v>510685</v>
      </c>
      <c r="L40" s="43"/>
      <c r="M40" s="43"/>
      <c r="N40" s="43"/>
      <c r="O40" s="43">
        <v>510685</v>
      </c>
      <c r="P40" s="43">
        <f t="shared" si="3"/>
        <v>510685</v>
      </c>
    </row>
    <row r="41" spans="1:16" s="11" customFormat="1" ht="22.5">
      <c r="A41" s="18" t="s">
        <v>245</v>
      </c>
      <c r="B41" s="18" t="s">
        <v>246</v>
      </c>
      <c r="C41" s="18" t="s">
        <v>156</v>
      </c>
      <c r="D41" s="19" t="s">
        <v>247</v>
      </c>
      <c r="E41" s="43">
        <f t="shared" si="1"/>
        <v>0</v>
      </c>
      <c r="F41" s="43"/>
      <c r="G41" s="43"/>
      <c r="H41" s="43"/>
      <c r="I41" s="43"/>
      <c r="J41" s="43">
        <f t="shared" si="2"/>
        <v>1208678</v>
      </c>
      <c r="K41" s="43">
        <v>1208678</v>
      </c>
      <c r="L41" s="43"/>
      <c r="M41" s="43"/>
      <c r="N41" s="43"/>
      <c r="O41" s="43">
        <v>1208678</v>
      </c>
      <c r="P41" s="43">
        <f t="shared" si="3"/>
        <v>1208678</v>
      </c>
    </row>
    <row r="42" spans="1:16" s="11" customFormat="1" ht="33.75">
      <c r="A42" s="18"/>
      <c r="B42" s="18"/>
      <c r="C42" s="18"/>
      <c r="D42" s="19" t="s">
        <v>248</v>
      </c>
      <c r="E42" s="43">
        <f t="shared" si="1"/>
        <v>0</v>
      </c>
      <c r="F42" s="43"/>
      <c r="G42" s="43"/>
      <c r="H42" s="43"/>
      <c r="I42" s="43"/>
      <c r="J42" s="43">
        <f t="shared" si="2"/>
        <v>1150000</v>
      </c>
      <c r="K42" s="43">
        <v>1150000</v>
      </c>
      <c r="L42" s="43"/>
      <c r="M42" s="43"/>
      <c r="N42" s="43"/>
      <c r="O42" s="43">
        <v>1150000</v>
      </c>
      <c r="P42" s="43">
        <f t="shared" si="3"/>
        <v>1150000</v>
      </c>
    </row>
    <row r="43" spans="1:16" s="14" customFormat="1" ht="22.5">
      <c r="A43" s="18" t="s">
        <v>150</v>
      </c>
      <c r="B43" s="18" t="s">
        <v>153</v>
      </c>
      <c r="C43" s="18" t="s">
        <v>158</v>
      </c>
      <c r="D43" s="19" t="s">
        <v>157</v>
      </c>
      <c r="E43" s="43">
        <f t="shared" si="1"/>
        <v>300000</v>
      </c>
      <c r="F43" s="43">
        <v>300000</v>
      </c>
      <c r="G43" s="43"/>
      <c r="H43" s="43"/>
      <c r="I43" s="43"/>
      <c r="J43" s="43">
        <f t="shared" si="2"/>
        <v>0</v>
      </c>
      <c r="K43" s="43"/>
      <c r="L43" s="43"/>
      <c r="M43" s="43"/>
      <c r="N43" s="43"/>
      <c r="O43" s="43"/>
      <c r="P43" s="43">
        <f aca="true" t="shared" si="4" ref="P43:P49">E43+J43</f>
        <v>300000</v>
      </c>
    </row>
    <row r="44" spans="1:16" s="14" customFormat="1" ht="12.75">
      <c r="A44" s="18" t="s">
        <v>149</v>
      </c>
      <c r="B44" s="18" t="s">
        <v>154</v>
      </c>
      <c r="C44" s="18" t="s">
        <v>156</v>
      </c>
      <c r="D44" s="19" t="s">
        <v>155</v>
      </c>
      <c r="E44" s="43">
        <f t="shared" si="1"/>
        <v>88450</v>
      </c>
      <c r="F44" s="43">
        <v>88450</v>
      </c>
      <c r="G44" s="43"/>
      <c r="H44" s="43"/>
      <c r="I44" s="43"/>
      <c r="J44" s="43">
        <f t="shared" si="2"/>
        <v>0</v>
      </c>
      <c r="K44" s="43"/>
      <c r="L44" s="43"/>
      <c r="M44" s="43"/>
      <c r="N44" s="43"/>
      <c r="O44" s="43"/>
      <c r="P44" s="43">
        <f t="shared" si="4"/>
        <v>88450</v>
      </c>
    </row>
    <row r="45" spans="1:16" s="14" customFormat="1" ht="22.5">
      <c r="A45" s="18" t="s">
        <v>146</v>
      </c>
      <c r="B45" s="18" t="s">
        <v>147</v>
      </c>
      <c r="C45" s="18" t="s">
        <v>145</v>
      </c>
      <c r="D45" s="19" t="s">
        <v>148</v>
      </c>
      <c r="E45" s="43">
        <f t="shared" si="1"/>
        <v>50000</v>
      </c>
      <c r="F45" s="43">
        <v>50000</v>
      </c>
      <c r="G45" s="43"/>
      <c r="H45" s="43"/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50000</v>
      </c>
    </row>
    <row r="46" spans="1:16" s="14" customFormat="1" ht="12.75">
      <c r="A46" s="18" t="s">
        <v>142</v>
      </c>
      <c r="B46" s="18" t="s">
        <v>143</v>
      </c>
      <c r="C46" s="18" t="s">
        <v>145</v>
      </c>
      <c r="D46" s="19" t="s">
        <v>144</v>
      </c>
      <c r="E46" s="43">
        <f t="shared" si="1"/>
        <v>637881</v>
      </c>
      <c r="F46" s="43">
        <v>637881</v>
      </c>
      <c r="G46" s="43">
        <v>482853</v>
      </c>
      <c r="H46" s="43">
        <v>27000</v>
      </c>
      <c r="I46" s="43"/>
      <c r="J46" s="43">
        <f t="shared" si="2"/>
        <v>0</v>
      </c>
      <c r="K46" s="43"/>
      <c r="L46" s="43"/>
      <c r="M46" s="43"/>
      <c r="N46" s="43"/>
      <c r="O46" s="43"/>
      <c r="P46" s="43">
        <f t="shared" si="4"/>
        <v>637881</v>
      </c>
    </row>
    <row r="47" spans="1:17" s="14" customFormat="1" ht="12.75" customHeight="1">
      <c r="A47" s="18" t="s">
        <v>138</v>
      </c>
      <c r="B47" s="18" t="s">
        <v>139</v>
      </c>
      <c r="C47" s="18" t="s">
        <v>141</v>
      </c>
      <c r="D47" s="22" t="s">
        <v>140</v>
      </c>
      <c r="E47" s="43">
        <f t="shared" si="1"/>
        <v>0</v>
      </c>
      <c r="F47" s="43"/>
      <c r="G47" s="43"/>
      <c r="H47" s="43"/>
      <c r="I47" s="43"/>
      <c r="J47" s="43">
        <f t="shared" si="2"/>
        <v>767835</v>
      </c>
      <c r="K47" s="43"/>
      <c r="L47" s="43">
        <v>734835</v>
      </c>
      <c r="M47" s="43"/>
      <c r="N47" s="43"/>
      <c r="O47" s="43">
        <v>33000</v>
      </c>
      <c r="P47" s="43">
        <f t="shared" si="4"/>
        <v>767835</v>
      </c>
      <c r="Q47" s="15"/>
    </row>
    <row r="48" spans="1:16" s="11" customFormat="1" ht="10.5" customHeight="1">
      <c r="A48" s="18" t="s">
        <v>137</v>
      </c>
      <c r="B48" s="18" t="s">
        <v>117</v>
      </c>
      <c r="C48" s="18" t="s">
        <v>21</v>
      </c>
      <c r="D48" s="19" t="s">
        <v>118</v>
      </c>
      <c r="E48" s="43">
        <v>50000</v>
      </c>
      <c r="F48" s="43"/>
      <c r="G48" s="43"/>
      <c r="H48" s="43"/>
      <c r="I48" s="43"/>
      <c r="J48" s="43">
        <f t="shared" si="2"/>
        <v>0</v>
      </c>
      <c r="K48" s="43"/>
      <c r="L48" s="43"/>
      <c r="M48" s="43"/>
      <c r="N48" s="43"/>
      <c r="O48" s="43"/>
      <c r="P48" s="43">
        <f t="shared" si="4"/>
        <v>50000</v>
      </c>
    </row>
    <row r="49" spans="1:16" s="11" customFormat="1" ht="33.75" customHeight="1">
      <c r="A49" s="18" t="s">
        <v>221</v>
      </c>
      <c r="B49" s="18" t="s">
        <v>222</v>
      </c>
      <c r="C49" s="18" t="s">
        <v>26</v>
      </c>
      <c r="D49" s="19" t="s">
        <v>223</v>
      </c>
      <c r="E49" s="43">
        <f t="shared" si="1"/>
        <v>200000</v>
      </c>
      <c r="F49" s="43">
        <v>200000</v>
      </c>
      <c r="G49" s="43"/>
      <c r="H49" s="43"/>
      <c r="I49" s="43"/>
      <c r="J49" s="43">
        <f t="shared" si="2"/>
        <v>0</v>
      </c>
      <c r="K49" s="43"/>
      <c r="L49" s="43"/>
      <c r="M49" s="43"/>
      <c r="N49" s="43"/>
      <c r="O49" s="43"/>
      <c r="P49" s="43">
        <f t="shared" si="4"/>
        <v>200000</v>
      </c>
    </row>
    <row r="50" spans="1:17" s="11" customFormat="1" ht="12.75">
      <c r="A50" s="32"/>
      <c r="B50" s="32"/>
      <c r="C50" s="32"/>
      <c r="D50" s="20" t="s">
        <v>12</v>
      </c>
      <c r="E50" s="44">
        <f>E15+E16+E17+E18+E19+E20+E22+E23+E24+E25+E26+E27+E28+E29+E30+E31+E32+E33+E34+E35+E36+E37+E38+E39+E40+E41+E43+E44+E45+E46+E47+E48+E49</f>
        <v>37800610</v>
      </c>
      <c r="F50" s="44">
        <f aca="true" t="shared" si="5" ref="F50:P50">F15+F16+F17+F18+F19+F20+F22+F23+F24+F25+F26+F27+F28+F29+F30+F31+F32+F33+F34+F35+F36+F37+F38+F39+F40+F41+F43+F44+F45+F46+F47+F48+F49</f>
        <v>37750610</v>
      </c>
      <c r="G50" s="44">
        <f t="shared" si="5"/>
        <v>17791523</v>
      </c>
      <c r="H50" s="44">
        <f t="shared" si="5"/>
        <v>2326572</v>
      </c>
      <c r="I50" s="44">
        <f t="shared" si="5"/>
        <v>0</v>
      </c>
      <c r="J50" s="44">
        <f t="shared" si="5"/>
        <v>3162265</v>
      </c>
      <c r="K50" s="44">
        <f t="shared" si="5"/>
        <v>2394430</v>
      </c>
      <c r="L50" s="44">
        <f t="shared" si="5"/>
        <v>734835</v>
      </c>
      <c r="M50" s="44">
        <f t="shared" si="5"/>
        <v>0</v>
      </c>
      <c r="N50" s="44">
        <f t="shared" si="5"/>
        <v>0</v>
      </c>
      <c r="O50" s="44">
        <f t="shared" si="5"/>
        <v>2427430</v>
      </c>
      <c r="P50" s="44">
        <f t="shared" si="5"/>
        <v>40962875</v>
      </c>
      <c r="Q50" s="41">
        <f>E50+J50</f>
        <v>40962875</v>
      </c>
    </row>
    <row r="51" spans="1:16" s="11" customFormat="1" ht="12.75">
      <c r="A51" s="21" t="s">
        <v>57</v>
      </c>
      <c r="B51" s="21"/>
      <c r="C51" s="21"/>
      <c r="D51" s="35" t="s">
        <v>179</v>
      </c>
      <c r="E51" s="4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11" customFormat="1" ht="12.75">
      <c r="A52" s="21" t="s">
        <v>58</v>
      </c>
      <c r="B52" s="21"/>
      <c r="C52" s="21"/>
      <c r="D52" s="35" t="s">
        <v>179</v>
      </c>
      <c r="E52" s="44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s="11" customFormat="1" ht="22.5">
      <c r="A53" s="18" t="s">
        <v>113</v>
      </c>
      <c r="B53" s="18" t="s">
        <v>109</v>
      </c>
      <c r="C53" s="18" t="s">
        <v>18</v>
      </c>
      <c r="D53" s="25" t="s">
        <v>177</v>
      </c>
      <c r="E53" s="43">
        <f>F53+I53</f>
        <v>2819507</v>
      </c>
      <c r="F53" s="43">
        <v>2819507</v>
      </c>
      <c r="G53" s="43">
        <v>2261891</v>
      </c>
      <c r="H53" s="44"/>
      <c r="I53" s="44"/>
      <c r="J53" s="43">
        <f aca="true" t="shared" si="6" ref="J53:J65">L53+O53</f>
        <v>0</v>
      </c>
      <c r="K53" s="44"/>
      <c r="L53" s="44"/>
      <c r="M53" s="44"/>
      <c r="N53" s="44"/>
      <c r="O53" s="44"/>
      <c r="P53" s="43">
        <f>E53+J53</f>
        <v>2819507</v>
      </c>
    </row>
    <row r="54" spans="1:16" s="11" customFormat="1" ht="12.75">
      <c r="A54" s="18" t="s">
        <v>114</v>
      </c>
      <c r="B54" s="18" t="s">
        <v>36</v>
      </c>
      <c r="C54" s="18" t="s">
        <v>116</v>
      </c>
      <c r="D54" s="25" t="s">
        <v>115</v>
      </c>
      <c r="E54" s="43">
        <f>F54+I54</f>
        <v>21595635</v>
      </c>
      <c r="F54" s="43">
        <v>21595635</v>
      </c>
      <c r="G54" s="43">
        <v>14361639</v>
      </c>
      <c r="H54" s="43">
        <v>1860750</v>
      </c>
      <c r="I54" s="44"/>
      <c r="J54" s="43">
        <f t="shared" si="6"/>
        <v>1244767</v>
      </c>
      <c r="K54" s="43">
        <v>23000</v>
      </c>
      <c r="L54" s="43">
        <v>1221767</v>
      </c>
      <c r="M54" s="44"/>
      <c r="N54" s="44"/>
      <c r="O54" s="43">
        <v>23000</v>
      </c>
      <c r="P54" s="43">
        <f>E54+J54</f>
        <v>22840402</v>
      </c>
    </row>
    <row r="55" spans="1:16" s="11" customFormat="1" ht="22.5">
      <c r="A55" s="18" t="s">
        <v>182</v>
      </c>
      <c r="B55" s="18" t="s">
        <v>183</v>
      </c>
      <c r="C55" s="18" t="s">
        <v>28</v>
      </c>
      <c r="D55" s="25" t="s">
        <v>184</v>
      </c>
      <c r="E55" s="43">
        <f>F55+I55</f>
        <v>18529127</v>
      </c>
      <c r="F55" s="43">
        <v>18529127</v>
      </c>
      <c r="G55" s="43">
        <v>10100980</v>
      </c>
      <c r="H55" s="43">
        <v>4632001</v>
      </c>
      <c r="I55" s="44"/>
      <c r="J55" s="43">
        <f t="shared" si="6"/>
        <v>50000</v>
      </c>
      <c r="K55" s="43">
        <v>50000</v>
      </c>
      <c r="L55" s="43"/>
      <c r="M55" s="43"/>
      <c r="N55" s="43"/>
      <c r="O55" s="43">
        <v>50000</v>
      </c>
      <c r="P55" s="43">
        <f>E55+J55</f>
        <v>18579127</v>
      </c>
    </row>
    <row r="56" spans="1:16" s="11" customFormat="1" ht="22.5">
      <c r="A56" s="18" t="s">
        <v>185</v>
      </c>
      <c r="B56" s="18" t="s">
        <v>186</v>
      </c>
      <c r="C56" s="18" t="s">
        <v>28</v>
      </c>
      <c r="D56" s="19" t="s">
        <v>184</v>
      </c>
      <c r="E56" s="43">
        <f>F56+I56</f>
        <v>50971400</v>
      </c>
      <c r="F56" s="43">
        <v>50971400</v>
      </c>
      <c r="G56" s="43">
        <v>41779836</v>
      </c>
      <c r="H56" s="43"/>
      <c r="I56" s="43"/>
      <c r="J56" s="43">
        <f t="shared" si="6"/>
        <v>0</v>
      </c>
      <c r="K56" s="43"/>
      <c r="L56" s="43"/>
      <c r="M56" s="43"/>
      <c r="N56" s="43"/>
      <c r="O56" s="43"/>
      <c r="P56" s="43">
        <f aca="true" t="shared" si="7" ref="P56:P70">E56+J56</f>
        <v>50971400</v>
      </c>
    </row>
    <row r="57" spans="1:16" s="11" customFormat="1" ht="22.5">
      <c r="A57" s="18" t="s">
        <v>232</v>
      </c>
      <c r="B57" s="18" t="s">
        <v>227</v>
      </c>
      <c r="C57" s="18" t="s">
        <v>28</v>
      </c>
      <c r="D57" s="19" t="s">
        <v>184</v>
      </c>
      <c r="E57" s="43">
        <f>F57+I57</f>
        <v>489872</v>
      </c>
      <c r="F57" s="43">
        <v>489872</v>
      </c>
      <c r="G57" s="43"/>
      <c r="H57" s="43"/>
      <c r="I57" s="43"/>
      <c r="J57" s="43">
        <f t="shared" si="6"/>
        <v>1090000</v>
      </c>
      <c r="K57" s="43">
        <v>1090000</v>
      </c>
      <c r="L57" s="43"/>
      <c r="M57" s="43"/>
      <c r="N57" s="43"/>
      <c r="O57" s="43">
        <v>1090000</v>
      </c>
      <c r="P57" s="43">
        <f t="shared" si="7"/>
        <v>1579872</v>
      </c>
    </row>
    <row r="58" spans="1:16" s="11" customFormat="1" ht="21.75" customHeight="1">
      <c r="A58" s="18" t="s">
        <v>187</v>
      </c>
      <c r="B58" s="18" t="s">
        <v>34</v>
      </c>
      <c r="C58" s="18" t="s">
        <v>30</v>
      </c>
      <c r="D58" s="19" t="s">
        <v>102</v>
      </c>
      <c r="E58" s="43">
        <f aca="true" t="shared" si="8" ref="E58:E70">F58</f>
        <v>2751954</v>
      </c>
      <c r="F58" s="43">
        <v>2751954</v>
      </c>
      <c r="G58" s="43">
        <v>2088479</v>
      </c>
      <c r="H58" s="43">
        <v>156350</v>
      </c>
      <c r="I58" s="43"/>
      <c r="J58" s="43">
        <f t="shared" si="6"/>
        <v>0</v>
      </c>
      <c r="K58" s="43"/>
      <c r="L58" s="43"/>
      <c r="M58" s="43"/>
      <c r="N58" s="43"/>
      <c r="O58" s="43"/>
      <c r="P58" s="43">
        <f t="shared" si="7"/>
        <v>2751954</v>
      </c>
    </row>
    <row r="59" spans="1:16" s="11" customFormat="1" ht="12.75">
      <c r="A59" s="27" t="s">
        <v>188</v>
      </c>
      <c r="B59" s="27" t="s">
        <v>174</v>
      </c>
      <c r="C59" s="27" t="s">
        <v>31</v>
      </c>
      <c r="D59" s="28" t="s">
        <v>83</v>
      </c>
      <c r="E59" s="50">
        <f t="shared" si="8"/>
        <v>6330903</v>
      </c>
      <c r="F59" s="50">
        <v>6330903</v>
      </c>
      <c r="G59" s="50">
        <v>4682249</v>
      </c>
      <c r="H59" s="50">
        <v>204589</v>
      </c>
      <c r="I59" s="50"/>
      <c r="J59" s="50">
        <f t="shared" si="6"/>
        <v>156000</v>
      </c>
      <c r="K59" s="50">
        <v>156000</v>
      </c>
      <c r="L59" s="50"/>
      <c r="M59" s="50"/>
      <c r="N59" s="50"/>
      <c r="O59" s="50">
        <v>156000</v>
      </c>
      <c r="P59" s="50">
        <f t="shared" si="7"/>
        <v>6486903</v>
      </c>
    </row>
    <row r="60" spans="1:17" s="11" customFormat="1" ht="12.75">
      <c r="A60" s="18" t="s">
        <v>189</v>
      </c>
      <c r="B60" s="18" t="s">
        <v>190</v>
      </c>
      <c r="C60" s="18" t="s">
        <v>31</v>
      </c>
      <c r="D60" s="19" t="s">
        <v>93</v>
      </c>
      <c r="E60" s="43">
        <f t="shared" si="8"/>
        <v>27150</v>
      </c>
      <c r="F60" s="43">
        <v>27150</v>
      </c>
      <c r="G60" s="43"/>
      <c r="H60" s="43"/>
      <c r="I60" s="43"/>
      <c r="J60" s="43">
        <f t="shared" si="6"/>
        <v>0</v>
      </c>
      <c r="K60" s="43"/>
      <c r="L60" s="43"/>
      <c r="M60" s="43"/>
      <c r="N60" s="43"/>
      <c r="O60" s="43"/>
      <c r="P60" s="43">
        <f t="shared" si="7"/>
        <v>27150</v>
      </c>
      <c r="Q60" s="29"/>
    </row>
    <row r="61" spans="1:16" s="11" customFormat="1" ht="22.5">
      <c r="A61" s="18" t="s">
        <v>191</v>
      </c>
      <c r="B61" s="18" t="s">
        <v>192</v>
      </c>
      <c r="C61" s="18" t="s">
        <v>31</v>
      </c>
      <c r="D61" s="19" t="s">
        <v>195</v>
      </c>
      <c r="E61" s="43">
        <f t="shared" si="8"/>
        <v>274161</v>
      </c>
      <c r="F61" s="43">
        <v>274161</v>
      </c>
      <c r="G61" s="43">
        <v>186549</v>
      </c>
      <c r="H61" s="43">
        <v>35372</v>
      </c>
      <c r="I61" s="43"/>
      <c r="J61" s="43">
        <f t="shared" si="6"/>
        <v>0</v>
      </c>
      <c r="K61" s="43"/>
      <c r="L61" s="43"/>
      <c r="M61" s="43"/>
      <c r="N61" s="43"/>
      <c r="O61" s="43"/>
      <c r="P61" s="43">
        <f t="shared" si="7"/>
        <v>274161</v>
      </c>
    </row>
    <row r="62" spans="1:16" s="11" customFormat="1" ht="22.5">
      <c r="A62" s="18" t="s">
        <v>193</v>
      </c>
      <c r="B62" s="18" t="s">
        <v>194</v>
      </c>
      <c r="C62" s="18" t="s">
        <v>31</v>
      </c>
      <c r="D62" s="19" t="s">
        <v>196</v>
      </c>
      <c r="E62" s="43">
        <f t="shared" si="8"/>
        <v>1311656</v>
      </c>
      <c r="F62" s="43">
        <v>1311656</v>
      </c>
      <c r="G62" s="43">
        <v>1075605</v>
      </c>
      <c r="H62" s="43"/>
      <c r="I62" s="43"/>
      <c r="J62" s="43">
        <f t="shared" si="6"/>
        <v>0</v>
      </c>
      <c r="K62" s="43"/>
      <c r="L62" s="43"/>
      <c r="M62" s="43"/>
      <c r="N62" s="43"/>
      <c r="O62" s="43"/>
      <c r="P62" s="43">
        <f t="shared" si="7"/>
        <v>1311656</v>
      </c>
    </row>
    <row r="63" spans="1:16" s="11" customFormat="1" ht="45">
      <c r="A63" s="18" t="s">
        <v>213</v>
      </c>
      <c r="B63" s="18" t="s">
        <v>211</v>
      </c>
      <c r="C63" s="18" t="s">
        <v>31</v>
      </c>
      <c r="D63" s="19" t="s">
        <v>212</v>
      </c>
      <c r="E63" s="43">
        <f t="shared" si="8"/>
        <v>122704</v>
      </c>
      <c r="F63" s="43">
        <v>122704</v>
      </c>
      <c r="G63" s="43"/>
      <c r="H63" s="43"/>
      <c r="I63" s="43"/>
      <c r="J63" s="43">
        <f t="shared" si="6"/>
        <v>80246</v>
      </c>
      <c r="K63" s="43">
        <v>80246</v>
      </c>
      <c r="L63" s="43"/>
      <c r="M63" s="43"/>
      <c r="N63" s="43"/>
      <c r="O63" s="43">
        <v>80246</v>
      </c>
      <c r="P63" s="43">
        <f t="shared" si="7"/>
        <v>202950</v>
      </c>
    </row>
    <row r="64" spans="1:16" s="11" customFormat="1" ht="45">
      <c r="A64" s="18" t="s">
        <v>252</v>
      </c>
      <c r="B64" s="18" t="s">
        <v>254</v>
      </c>
      <c r="C64" s="53" t="s">
        <v>31</v>
      </c>
      <c r="D64" s="52" t="s">
        <v>256</v>
      </c>
      <c r="E64" s="43">
        <f t="shared" si="8"/>
        <v>36441</v>
      </c>
      <c r="F64" s="43">
        <v>36441</v>
      </c>
      <c r="G64" s="43"/>
      <c r="H64" s="43"/>
      <c r="I64" s="43"/>
      <c r="J64" s="43">
        <f t="shared" si="6"/>
        <v>25810</v>
      </c>
      <c r="K64" s="43">
        <v>25810</v>
      </c>
      <c r="L64" s="43"/>
      <c r="M64" s="43"/>
      <c r="N64" s="43"/>
      <c r="O64" s="43">
        <v>25810</v>
      </c>
      <c r="P64" s="43">
        <f t="shared" si="7"/>
        <v>62251</v>
      </c>
    </row>
    <row r="65" spans="1:16" s="11" customFormat="1" ht="33.75">
      <c r="A65" s="18" t="s">
        <v>253</v>
      </c>
      <c r="B65" s="18" t="s">
        <v>255</v>
      </c>
      <c r="C65" s="53" t="s">
        <v>31</v>
      </c>
      <c r="D65" s="52" t="s">
        <v>257</v>
      </c>
      <c r="E65" s="43">
        <f t="shared" si="8"/>
        <v>500278</v>
      </c>
      <c r="F65" s="43">
        <v>500278</v>
      </c>
      <c r="G65" s="43"/>
      <c r="H65" s="43"/>
      <c r="I65" s="43"/>
      <c r="J65" s="43">
        <f t="shared" si="6"/>
        <v>232293</v>
      </c>
      <c r="K65" s="43">
        <v>232293</v>
      </c>
      <c r="L65" s="43"/>
      <c r="M65" s="43"/>
      <c r="N65" s="43"/>
      <c r="O65" s="43">
        <v>232293</v>
      </c>
      <c r="P65" s="43">
        <f t="shared" si="7"/>
        <v>732571</v>
      </c>
    </row>
    <row r="66" spans="1:16" s="11" customFormat="1" ht="33.75">
      <c r="A66" s="18" t="s">
        <v>198</v>
      </c>
      <c r="B66" s="18" t="s">
        <v>199</v>
      </c>
      <c r="C66" s="18" t="s">
        <v>31</v>
      </c>
      <c r="D66" s="40" t="s">
        <v>200</v>
      </c>
      <c r="E66" s="43">
        <f t="shared" si="8"/>
        <v>119469</v>
      </c>
      <c r="F66" s="43">
        <v>119469</v>
      </c>
      <c r="G66" s="43">
        <v>64962</v>
      </c>
      <c r="H66" s="43"/>
      <c r="I66" s="43"/>
      <c r="J66" s="43"/>
      <c r="K66" s="43"/>
      <c r="L66" s="43"/>
      <c r="M66" s="43"/>
      <c r="N66" s="43"/>
      <c r="O66" s="43"/>
      <c r="P66" s="43">
        <f t="shared" si="7"/>
        <v>119469</v>
      </c>
    </row>
    <row r="67" spans="1:16" s="11" customFormat="1" ht="33.75">
      <c r="A67" s="18" t="s">
        <v>231</v>
      </c>
      <c r="B67" s="18" t="s">
        <v>226</v>
      </c>
      <c r="C67" s="18" t="s">
        <v>31</v>
      </c>
      <c r="D67" s="40" t="s">
        <v>225</v>
      </c>
      <c r="E67" s="43">
        <f t="shared" si="8"/>
        <v>43863</v>
      </c>
      <c r="F67" s="43">
        <v>43863</v>
      </c>
      <c r="G67" s="43">
        <v>35953</v>
      </c>
      <c r="H67" s="43"/>
      <c r="I67" s="43"/>
      <c r="J67" s="43">
        <f>L67+O67</f>
        <v>53898</v>
      </c>
      <c r="K67" s="43">
        <v>53898</v>
      </c>
      <c r="L67" s="43"/>
      <c r="M67" s="43"/>
      <c r="N67" s="43"/>
      <c r="O67" s="43">
        <v>53898</v>
      </c>
      <c r="P67" s="43">
        <f t="shared" si="7"/>
        <v>97761</v>
      </c>
    </row>
    <row r="68" spans="1:16" s="11" customFormat="1" ht="22.5">
      <c r="A68" s="18" t="s">
        <v>201</v>
      </c>
      <c r="B68" s="18" t="s">
        <v>24</v>
      </c>
      <c r="C68" s="18" t="s">
        <v>35</v>
      </c>
      <c r="D68" s="40" t="s">
        <v>202</v>
      </c>
      <c r="E68" s="43">
        <f t="shared" si="8"/>
        <v>36000</v>
      </c>
      <c r="F68" s="43">
        <v>36000</v>
      </c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7"/>
        <v>36000</v>
      </c>
    </row>
    <row r="69" spans="1:16" s="11" customFormat="1" ht="12.75">
      <c r="A69" s="18" t="s">
        <v>243</v>
      </c>
      <c r="B69" s="18" t="s">
        <v>139</v>
      </c>
      <c r="C69" s="18" t="s">
        <v>141</v>
      </c>
      <c r="D69" s="22" t="s">
        <v>140</v>
      </c>
      <c r="E69" s="43">
        <f t="shared" si="8"/>
        <v>0</v>
      </c>
      <c r="F69" s="43"/>
      <c r="G69" s="43"/>
      <c r="H69" s="43"/>
      <c r="I69" s="43"/>
      <c r="J69" s="43">
        <f>L69+O69</f>
        <v>25880</v>
      </c>
      <c r="K69" s="43"/>
      <c r="L69" s="43">
        <v>25880</v>
      </c>
      <c r="M69" s="43"/>
      <c r="N69" s="43"/>
      <c r="O69" s="43"/>
      <c r="P69" s="43">
        <f t="shared" si="7"/>
        <v>25880</v>
      </c>
    </row>
    <row r="70" spans="1:16" s="11" customFormat="1" ht="12.75">
      <c r="A70" s="18" t="s">
        <v>197</v>
      </c>
      <c r="B70" s="18" t="s">
        <v>175</v>
      </c>
      <c r="C70" s="18" t="s">
        <v>26</v>
      </c>
      <c r="D70" s="40" t="s">
        <v>176</v>
      </c>
      <c r="E70" s="43">
        <f t="shared" si="8"/>
        <v>118454</v>
      </c>
      <c r="F70" s="43">
        <v>118454</v>
      </c>
      <c r="G70" s="43"/>
      <c r="H70" s="43"/>
      <c r="I70" s="43"/>
      <c r="J70" s="43"/>
      <c r="K70" s="43"/>
      <c r="L70" s="43"/>
      <c r="M70" s="43"/>
      <c r="N70" s="43"/>
      <c r="O70" s="43"/>
      <c r="P70" s="43">
        <f t="shared" si="7"/>
        <v>118454</v>
      </c>
    </row>
    <row r="71" spans="1:16" s="11" customFormat="1" ht="13.5" customHeight="1">
      <c r="A71" s="21"/>
      <c r="B71" s="21"/>
      <c r="C71" s="21"/>
      <c r="D71" s="38" t="s">
        <v>12</v>
      </c>
      <c r="E71" s="44">
        <f>E53+E54+E55+E56+E57+E58+E59+E60+E61+E62+E63+E64+E65+E66+E67+E68+E69+E70</f>
        <v>106078574</v>
      </c>
      <c r="F71" s="44">
        <f aca="true" t="shared" si="9" ref="F71:P71">F53+F54+F55+F56+F57+F58+F59+F60+F61+F62+F63+F64+F65+F66+F67+F68+F69+F70</f>
        <v>106078574</v>
      </c>
      <c r="G71" s="44">
        <f t="shared" si="9"/>
        <v>76638143</v>
      </c>
      <c r="H71" s="44">
        <f t="shared" si="9"/>
        <v>6889062</v>
      </c>
      <c r="I71" s="44">
        <f t="shared" si="9"/>
        <v>0</v>
      </c>
      <c r="J71" s="44">
        <f t="shared" si="9"/>
        <v>2958894</v>
      </c>
      <c r="K71" s="44">
        <f t="shared" si="9"/>
        <v>1711247</v>
      </c>
      <c r="L71" s="44">
        <f t="shared" si="9"/>
        <v>1247647</v>
      </c>
      <c r="M71" s="44">
        <f t="shared" si="9"/>
        <v>0</v>
      </c>
      <c r="N71" s="44">
        <f t="shared" si="9"/>
        <v>0</v>
      </c>
      <c r="O71" s="44">
        <f t="shared" si="9"/>
        <v>1711247</v>
      </c>
      <c r="P71" s="44">
        <f t="shared" si="9"/>
        <v>109037468</v>
      </c>
    </row>
    <row r="72" spans="1:16" s="11" customFormat="1" ht="26.25" customHeight="1">
      <c r="A72" s="21" t="s">
        <v>237</v>
      </c>
      <c r="B72" s="21"/>
      <c r="C72" s="21"/>
      <c r="D72" s="35" t="s">
        <v>240</v>
      </c>
      <c r="E72" s="46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s="11" customFormat="1" ht="26.25" customHeight="1">
      <c r="A73" s="21" t="s">
        <v>239</v>
      </c>
      <c r="B73" s="21"/>
      <c r="C73" s="21"/>
      <c r="D73" s="35" t="s">
        <v>240</v>
      </c>
      <c r="E73" s="4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11" customFormat="1" ht="25.5" customHeight="1">
      <c r="A74" s="18" t="s">
        <v>238</v>
      </c>
      <c r="B74" s="18" t="s">
        <v>109</v>
      </c>
      <c r="C74" s="18" t="s">
        <v>18</v>
      </c>
      <c r="D74" s="25" t="s">
        <v>177</v>
      </c>
      <c r="E74" s="49">
        <f>F74+I74</f>
        <v>1416084</v>
      </c>
      <c r="F74" s="43">
        <v>1416084</v>
      </c>
      <c r="G74" s="43">
        <v>1137840</v>
      </c>
      <c r="H74" s="43"/>
      <c r="I74" s="43"/>
      <c r="J74" s="43">
        <f>L74+O74</f>
        <v>20000</v>
      </c>
      <c r="K74" s="43">
        <v>20000</v>
      </c>
      <c r="L74" s="43"/>
      <c r="M74" s="43"/>
      <c r="N74" s="43"/>
      <c r="O74" s="43">
        <v>20000</v>
      </c>
      <c r="P74" s="43">
        <f>E74+J74</f>
        <v>1436084</v>
      </c>
    </row>
    <row r="75" spans="1:16" s="11" customFormat="1" ht="12.75">
      <c r="A75" s="18"/>
      <c r="B75" s="18"/>
      <c r="C75" s="45"/>
      <c r="D75" s="38" t="s">
        <v>12</v>
      </c>
      <c r="E75" s="46">
        <f>E74</f>
        <v>1416084</v>
      </c>
      <c r="F75" s="46">
        <f aca="true" t="shared" si="10" ref="F75:P75">F74</f>
        <v>1416084</v>
      </c>
      <c r="G75" s="46">
        <f t="shared" si="10"/>
        <v>1137840</v>
      </c>
      <c r="H75" s="46">
        <f t="shared" si="10"/>
        <v>0</v>
      </c>
      <c r="I75" s="46">
        <f t="shared" si="10"/>
        <v>0</v>
      </c>
      <c r="J75" s="46">
        <f t="shared" si="10"/>
        <v>20000</v>
      </c>
      <c r="K75" s="46">
        <f t="shared" si="10"/>
        <v>20000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20000</v>
      </c>
      <c r="P75" s="46">
        <f t="shared" si="10"/>
        <v>1436084</v>
      </c>
    </row>
    <row r="76" spans="1:16" s="11" customFormat="1" ht="12.75">
      <c r="A76" s="21" t="s">
        <v>63</v>
      </c>
      <c r="B76" s="21"/>
      <c r="C76" s="36"/>
      <c r="D76" s="35" t="s">
        <v>180</v>
      </c>
      <c r="E76" s="47"/>
      <c r="F76" s="43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s="11" customFormat="1" ht="12.75">
      <c r="A77" s="21" t="s">
        <v>64</v>
      </c>
      <c r="B77" s="21"/>
      <c r="C77" s="37"/>
      <c r="D77" s="35" t="s">
        <v>180</v>
      </c>
      <c r="E77" s="46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s="11" customFormat="1" ht="22.5">
      <c r="A78" s="18" t="s">
        <v>112</v>
      </c>
      <c r="B78" s="18" t="s">
        <v>109</v>
      </c>
      <c r="C78" s="18" t="s">
        <v>18</v>
      </c>
      <c r="D78" s="39" t="s">
        <v>177</v>
      </c>
      <c r="E78" s="43">
        <f>F78</f>
        <v>890691</v>
      </c>
      <c r="F78" s="43">
        <v>890691</v>
      </c>
      <c r="G78" s="43">
        <v>705484</v>
      </c>
      <c r="H78" s="43"/>
      <c r="I78" s="43"/>
      <c r="J78" s="43">
        <f>L78+O78</f>
        <v>0</v>
      </c>
      <c r="K78" s="43"/>
      <c r="L78" s="43"/>
      <c r="M78" s="43"/>
      <c r="N78" s="43"/>
      <c r="O78" s="43"/>
      <c r="P78" s="43">
        <f>J78+E78</f>
        <v>890691</v>
      </c>
    </row>
    <row r="79" spans="1:16" s="11" customFormat="1" ht="12.75">
      <c r="A79" s="18" t="s">
        <v>206</v>
      </c>
      <c r="B79" s="18" t="s">
        <v>207</v>
      </c>
      <c r="C79" s="18" t="s">
        <v>30</v>
      </c>
      <c r="D79" s="25" t="s">
        <v>103</v>
      </c>
      <c r="E79" s="43">
        <f>F79+I79</f>
        <v>2237821</v>
      </c>
      <c r="F79" s="43">
        <v>2237821</v>
      </c>
      <c r="G79" s="43">
        <v>1763522</v>
      </c>
      <c r="H79" s="43">
        <v>72829</v>
      </c>
      <c r="I79" s="43"/>
      <c r="J79" s="43">
        <v>0</v>
      </c>
      <c r="K79" s="43"/>
      <c r="L79" s="43"/>
      <c r="M79" s="43"/>
      <c r="N79" s="43"/>
      <c r="O79" s="43"/>
      <c r="P79" s="43">
        <f aca="true" t="shared" si="11" ref="P79:P91">E79+J79</f>
        <v>2237821</v>
      </c>
    </row>
    <row r="80" spans="1:16" s="11" customFormat="1" ht="14.25" customHeight="1">
      <c r="A80" s="18" t="s">
        <v>65</v>
      </c>
      <c r="B80" s="18" t="s">
        <v>66</v>
      </c>
      <c r="C80" s="18" t="s">
        <v>37</v>
      </c>
      <c r="D80" s="19" t="s">
        <v>67</v>
      </c>
      <c r="E80" s="43">
        <f aca="true" t="shared" si="12" ref="E80:E91">F80</f>
        <v>2372404</v>
      </c>
      <c r="F80" s="43">
        <v>2372404</v>
      </c>
      <c r="G80" s="43">
        <v>1784828</v>
      </c>
      <c r="H80" s="43">
        <v>116537</v>
      </c>
      <c r="I80" s="43"/>
      <c r="J80" s="43">
        <f>L80+O80</f>
        <v>0</v>
      </c>
      <c r="K80" s="43"/>
      <c r="L80" s="43"/>
      <c r="M80" s="43"/>
      <c r="N80" s="43"/>
      <c r="O80" s="43"/>
      <c r="P80" s="43">
        <f t="shared" si="11"/>
        <v>2372404</v>
      </c>
    </row>
    <row r="81" spans="1:16" s="11" customFormat="1" ht="12.75">
      <c r="A81" s="18" t="s">
        <v>68</v>
      </c>
      <c r="B81" s="18" t="s">
        <v>69</v>
      </c>
      <c r="C81" s="18" t="s">
        <v>37</v>
      </c>
      <c r="D81" s="19" t="s">
        <v>70</v>
      </c>
      <c r="E81" s="43">
        <f t="shared" si="12"/>
        <v>59447</v>
      </c>
      <c r="F81" s="43">
        <v>59447</v>
      </c>
      <c r="G81" s="43">
        <v>43450</v>
      </c>
      <c r="H81" s="43"/>
      <c r="I81" s="43"/>
      <c r="J81" s="43">
        <f>L81+O81</f>
        <v>0</v>
      </c>
      <c r="K81" s="43"/>
      <c r="L81" s="43"/>
      <c r="M81" s="43"/>
      <c r="N81" s="43"/>
      <c r="O81" s="43"/>
      <c r="P81" s="43">
        <f t="shared" si="11"/>
        <v>59447</v>
      </c>
    </row>
    <row r="82" spans="1:16" s="11" customFormat="1" ht="22.5">
      <c r="A82" s="18" t="s">
        <v>71</v>
      </c>
      <c r="B82" s="18" t="s">
        <v>43</v>
      </c>
      <c r="C82" s="18" t="s">
        <v>38</v>
      </c>
      <c r="D82" s="19" t="s">
        <v>72</v>
      </c>
      <c r="E82" s="43">
        <f t="shared" si="12"/>
        <v>3416551</v>
      </c>
      <c r="F82" s="43">
        <v>3416551</v>
      </c>
      <c r="G82" s="43">
        <v>2509741</v>
      </c>
      <c r="H82" s="43">
        <v>210900</v>
      </c>
      <c r="I82" s="43"/>
      <c r="J82" s="43">
        <f>L82+O82</f>
        <v>8500</v>
      </c>
      <c r="K82" s="43">
        <v>8500</v>
      </c>
      <c r="L82" s="43"/>
      <c r="M82" s="43"/>
      <c r="N82" s="43"/>
      <c r="O82" s="43">
        <v>8500</v>
      </c>
      <c r="P82" s="43">
        <f t="shared" si="11"/>
        <v>3425051</v>
      </c>
    </row>
    <row r="83" spans="1:16" s="11" customFormat="1" ht="10.5" customHeight="1">
      <c r="A83" s="18" t="s">
        <v>203</v>
      </c>
      <c r="B83" s="18" t="s">
        <v>204</v>
      </c>
      <c r="C83" s="18" t="s">
        <v>39</v>
      </c>
      <c r="D83" s="19" t="s">
        <v>205</v>
      </c>
      <c r="E83" s="43">
        <f t="shared" si="12"/>
        <v>511865</v>
      </c>
      <c r="F83" s="43">
        <v>511865</v>
      </c>
      <c r="G83" s="43">
        <v>403168</v>
      </c>
      <c r="H83" s="43"/>
      <c r="I83" s="43"/>
      <c r="J83" s="43"/>
      <c r="K83" s="43"/>
      <c r="L83" s="43"/>
      <c r="M83" s="43"/>
      <c r="N83" s="43"/>
      <c r="O83" s="43"/>
      <c r="P83" s="43">
        <f t="shared" si="11"/>
        <v>511865</v>
      </c>
    </row>
    <row r="84" spans="1:16" s="14" customFormat="1" ht="12.75">
      <c r="A84" s="18" t="s">
        <v>73</v>
      </c>
      <c r="B84" s="18" t="s">
        <v>74</v>
      </c>
      <c r="C84" s="18" t="s">
        <v>39</v>
      </c>
      <c r="D84" s="23" t="s">
        <v>84</v>
      </c>
      <c r="E84" s="43">
        <f t="shared" si="12"/>
        <v>175000</v>
      </c>
      <c r="F84" s="43">
        <v>175000</v>
      </c>
      <c r="G84" s="43"/>
      <c r="H84" s="43"/>
      <c r="I84" s="43"/>
      <c r="J84" s="43">
        <v>0</v>
      </c>
      <c r="K84" s="43"/>
      <c r="L84" s="43"/>
      <c r="M84" s="43"/>
      <c r="N84" s="43"/>
      <c r="O84" s="43"/>
      <c r="P84" s="43">
        <f t="shared" si="11"/>
        <v>175000</v>
      </c>
    </row>
    <row r="85" spans="1:16" s="14" customFormat="1" ht="21.75" customHeight="1">
      <c r="A85" s="18" t="s">
        <v>111</v>
      </c>
      <c r="B85" s="18" t="s">
        <v>51</v>
      </c>
      <c r="C85" s="18" t="s">
        <v>25</v>
      </c>
      <c r="D85" s="19" t="s">
        <v>13</v>
      </c>
      <c r="E85" s="43">
        <f t="shared" si="12"/>
        <v>2692057</v>
      </c>
      <c r="F85" s="43">
        <v>2692057</v>
      </c>
      <c r="G85" s="43">
        <v>1860431</v>
      </c>
      <c r="H85" s="43">
        <v>108905</v>
      </c>
      <c r="I85" s="43"/>
      <c r="J85" s="43">
        <f>L85+O85</f>
        <v>0</v>
      </c>
      <c r="K85" s="43"/>
      <c r="L85" s="43"/>
      <c r="M85" s="43"/>
      <c r="N85" s="43"/>
      <c r="O85" s="43"/>
      <c r="P85" s="43">
        <f t="shared" si="11"/>
        <v>2692057</v>
      </c>
    </row>
    <row r="86" spans="1:16" s="14" customFormat="1" ht="13.5" customHeight="1">
      <c r="A86" s="18" t="s">
        <v>110</v>
      </c>
      <c r="B86" s="18" t="s">
        <v>46</v>
      </c>
      <c r="C86" s="18" t="s">
        <v>25</v>
      </c>
      <c r="D86" s="22" t="s">
        <v>78</v>
      </c>
      <c r="E86" s="43">
        <f t="shared" si="12"/>
        <v>715300</v>
      </c>
      <c r="F86" s="43">
        <v>715300</v>
      </c>
      <c r="G86" s="43">
        <v>560000</v>
      </c>
      <c r="H86" s="43">
        <v>7100</v>
      </c>
      <c r="I86" s="43"/>
      <c r="J86" s="43">
        <f>L86+O86</f>
        <v>0</v>
      </c>
      <c r="K86" s="43"/>
      <c r="L86" s="43"/>
      <c r="M86" s="43"/>
      <c r="N86" s="43"/>
      <c r="O86" s="43"/>
      <c r="P86" s="43">
        <f t="shared" si="11"/>
        <v>715300</v>
      </c>
    </row>
    <row r="87" spans="1:16" s="14" customFormat="1" ht="23.25" customHeight="1">
      <c r="A87" s="18" t="s">
        <v>76</v>
      </c>
      <c r="B87" s="18" t="s">
        <v>47</v>
      </c>
      <c r="C87" s="18" t="s">
        <v>25</v>
      </c>
      <c r="D87" s="19" t="s">
        <v>16</v>
      </c>
      <c r="E87" s="43">
        <f t="shared" si="12"/>
        <v>525954</v>
      </c>
      <c r="F87" s="43">
        <v>525954</v>
      </c>
      <c r="G87" s="43"/>
      <c r="H87" s="43"/>
      <c r="I87" s="43"/>
      <c r="J87" s="43">
        <f>L87+O87</f>
        <v>0</v>
      </c>
      <c r="K87" s="43"/>
      <c r="L87" s="43"/>
      <c r="M87" s="43"/>
      <c r="N87" s="43"/>
      <c r="O87" s="43"/>
      <c r="P87" s="43">
        <f t="shared" si="11"/>
        <v>525954</v>
      </c>
    </row>
    <row r="88" spans="1:16" s="14" customFormat="1" ht="23.25" customHeight="1">
      <c r="A88" s="18" t="s">
        <v>75</v>
      </c>
      <c r="B88" s="18" t="s">
        <v>50</v>
      </c>
      <c r="C88" s="18" t="s">
        <v>25</v>
      </c>
      <c r="D88" s="19" t="s">
        <v>209</v>
      </c>
      <c r="E88" s="43">
        <f t="shared" si="12"/>
        <v>203050</v>
      </c>
      <c r="F88" s="43">
        <v>203050</v>
      </c>
      <c r="G88" s="43"/>
      <c r="H88" s="43"/>
      <c r="I88" s="43"/>
      <c r="J88" s="43">
        <f>L88+O88</f>
        <v>0</v>
      </c>
      <c r="K88" s="43"/>
      <c r="L88" s="43"/>
      <c r="M88" s="43"/>
      <c r="N88" s="43"/>
      <c r="O88" s="43"/>
      <c r="P88" s="43">
        <f t="shared" si="11"/>
        <v>203050</v>
      </c>
    </row>
    <row r="89" spans="1:17" s="11" customFormat="1" ht="33.75">
      <c r="A89" s="18" t="s">
        <v>77</v>
      </c>
      <c r="B89" s="18" t="s">
        <v>48</v>
      </c>
      <c r="C89" s="18" t="s">
        <v>25</v>
      </c>
      <c r="D89" s="19" t="s">
        <v>49</v>
      </c>
      <c r="E89" s="43">
        <f t="shared" si="12"/>
        <v>52000</v>
      </c>
      <c r="F89" s="43">
        <v>52000</v>
      </c>
      <c r="G89" s="43"/>
      <c r="H89" s="43"/>
      <c r="I89" s="43"/>
      <c r="J89" s="43">
        <v>0</v>
      </c>
      <c r="K89" s="43"/>
      <c r="L89" s="43"/>
      <c r="M89" s="43"/>
      <c r="N89" s="43"/>
      <c r="O89" s="43"/>
      <c r="P89" s="43">
        <f t="shared" si="11"/>
        <v>52000</v>
      </c>
      <c r="Q89" s="14"/>
    </row>
    <row r="90" spans="1:17" s="11" customFormat="1" ht="12.75">
      <c r="A90" s="18" t="s">
        <v>242</v>
      </c>
      <c r="B90" s="18" t="s">
        <v>244</v>
      </c>
      <c r="C90" s="18" t="s">
        <v>101</v>
      </c>
      <c r="D90" s="40" t="s">
        <v>241</v>
      </c>
      <c r="E90" s="43"/>
      <c r="F90" s="43"/>
      <c r="G90" s="43"/>
      <c r="H90" s="43"/>
      <c r="I90" s="43"/>
      <c r="J90" s="43">
        <f>L90+O90</f>
        <v>256852</v>
      </c>
      <c r="K90" s="43">
        <v>256852</v>
      </c>
      <c r="L90" s="43"/>
      <c r="M90" s="43"/>
      <c r="N90" s="43"/>
      <c r="O90" s="43">
        <v>256852</v>
      </c>
      <c r="P90" s="43">
        <f t="shared" si="11"/>
        <v>256852</v>
      </c>
      <c r="Q90" s="14"/>
    </row>
    <row r="91" spans="1:17" s="11" customFormat="1" ht="12.75">
      <c r="A91" s="18" t="s">
        <v>216</v>
      </c>
      <c r="B91" s="18" t="s">
        <v>214</v>
      </c>
      <c r="C91" s="18" t="s">
        <v>101</v>
      </c>
      <c r="D91" s="40" t="s">
        <v>215</v>
      </c>
      <c r="E91" s="43">
        <f t="shared" si="12"/>
        <v>0</v>
      </c>
      <c r="F91" s="43"/>
      <c r="G91" s="43"/>
      <c r="H91" s="43"/>
      <c r="I91" s="43"/>
      <c r="J91" s="43">
        <f>L91+O91</f>
        <v>64355</v>
      </c>
      <c r="K91" s="43">
        <v>64355</v>
      </c>
      <c r="L91" s="43"/>
      <c r="M91" s="43"/>
      <c r="N91" s="43"/>
      <c r="O91" s="43">
        <v>64355</v>
      </c>
      <c r="P91" s="43">
        <f t="shared" si="11"/>
        <v>64355</v>
      </c>
      <c r="Q91" s="14"/>
    </row>
    <row r="92" spans="1:17" s="11" customFormat="1" ht="15.75" customHeight="1">
      <c r="A92" s="18"/>
      <c r="B92" s="18"/>
      <c r="C92" s="18"/>
      <c r="D92" s="20" t="s">
        <v>12</v>
      </c>
      <c r="E92" s="44">
        <f>E78+E79+E80+E81+E82+E83+E84+E85+E86+E87+E88+E89+E90+E91</f>
        <v>13852140</v>
      </c>
      <c r="F92" s="44">
        <f aca="true" t="shared" si="13" ref="F92:P92">F78+F79+F80+F81+F82+F83+F84+F85+F86+F87+F88+F89+F90+F91</f>
        <v>13852140</v>
      </c>
      <c r="G92" s="44">
        <f t="shared" si="13"/>
        <v>9630624</v>
      </c>
      <c r="H92" s="44">
        <f t="shared" si="13"/>
        <v>516271</v>
      </c>
      <c r="I92" s="44">
        <f t="shared" si="13"/>
        <v>0</v>
      </c>
      <c r="J92" s="44">
        <f t="shared" si="13"/>
        <v>329707</v>
      </c>
      <c r="K92" s="44">
        <f t="shared" si="13"/>
        <v>329707</v>
      </c>
      <c r="L92" s="44">
        <f t="shared" si="13"/>
        <v>0</v>
      </c>
      <c r="M92" s="44">
        <f t="shared" si="13"/>
        <v>0</v>
      </c>
      <c r="N92" s="44">
        <f t="shared" si="13"/>
        <v>0</v>
      </c>
      <c r="O92" s="44">
        <f t="shared" si="13"/>
        <v>329707</v>
      </c>
      <c r="P92" s="44">
        <f t="shared" si="13"/>
        <v>14181847</v>
      </c>
      <c r="Q92" s="14"/>
    </row>
    <row r="93" spans="1:17" s="11" customFormat="1" ht="12.75">
      <c r="A93" s="21" t="s">
        <v>106</v>
      </c>
      <c r="B93" s="21"/>
      <c r="C93" s="24"/>
      <c r="D93" s="35" t="s">
        <v>181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14"/>
    </row>
    <row r="94" spans="1:17" s="11" customFormat="1" ht="12.75">
      <c r="A94" s="21" t="s">
        <v>107</v>
      </c>
      <c r="B94" s="21"/>
      <c r="C94" s="21"/>
      <c r="D94" s="35" t="s">
        <v>181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4"/>
    </row>
    <row r="95" spans="1:17" s="11" customFormat="1" ht="24.75" customHeight="1">
      <c r="A95" s="18" t="s">
        <v>108</v>
      </c>
      <c r="B95" s="18" t="s">
        <v>109</v>
      </c>
      <c r="C95" s="18" t="s">
        <v>18</v>
      </c>
      <c r="D95" s="25" t="s">
        <v>177</v>
      </c>
      <c r="E95" s="43">
        <f>F95+I95</f>
        <v>1690579</v>
      </c>
      <c r="F95" s="43">
        <v>1690579</v>
      </c>
      <c r="G95" s="43">
        <v>1326585</v>
      </c>
      <c r="H95" s="43"/>
      <c r="I95" s="43"/>
      <c r="J95" s="43">
        <f>L95+O95</f>
        <v>0</v>
      </c>
      <c r="K95" s="43"/>
      <c r="L95" s="43"/>
      <c r="M95" s="43"/>
      <c r="N95" s="43"/>
      <c r="O95" s="43"/>
      <c r="P95" s="43">
        <f>E95+J95</f>
        <v>1690579</v>
      </c>
      <c r="Q95" s="14"/>
    </row>
    <row r="96" spans="1:16" s="11" customFormat="1" ht="11.25" customHeight="1">
      <c r="A96" s="18"/>
      <c r="B96" s="18"/>
      <c r="C96" s="18"/>
      <c r="D96" s="20" t="s">
        <v>12</v>
      </c>
      <c r="E96" s="44">
        <f>E95</f>
        <v>1690579</v>
      </c>
      <c r="F96" s="44">
        <f aca="true" t="shared" si="14" ref="F96:P96">F95</f>
        <v>1690579</v>
      </c>
      <c r="G96" s="44">
        <f t="shared" si="14"/>
        <v>1326585</v>
      </c>
      <c r="H96" s="44">
        <f t="shared" si="14"/>
        <v>0</v>
      </c>
      <c r="I96" s="44">
        <f t="shared" si="14"/>
        <v>0</v>
      </c>
      <c r="J96" s="44">
        <f t="shared" si="14"/>
        <v>0</v>
      </c>
      <c r="K96" s="44">
        <f t="shared" si="14"/>
        <v>0</v>
      </c>
      <c r="L96" s="44">
        <f t="shared" si="14"/>
        <v>0</v>
      </c>
      <c r="M96" s="44">
        <f t="shared" si="14"/>
        <v>0</v>
      </c>
      <c r="N96" s="44">
        <f t="shared" si="14"/>
        <v>0</v>
      </c>
      <c r="O96" s="44">
        <f t="shared" si="14"/>
        <v>0</v>
      </c>
      <c r="P96" s="44">
        <f t="shared" si="14"/>
        <v>1690579</v>
      </c>
    </row>
    <row r="97" spans="1:16" s="11" customFormat="1" ht="12.75" customHeight="1">
      <c r="A97" s="64" t="s">
        <v>8</v>
      </c>
      <c r="B97" s="64"/>
      <c r="C97" s="64"/>
      <c r="D97" s="64"/>
      <c r="E97" s="44">
        <f>E50+E71+E92+E96+E75</f>
        <v>160837987</v>
      </c>
      <c r="F97" s="44">
        <f aca="true" t="shared" si="15" ref="F97:P97">F50+F71+F92+F96+F75</f>
        <v>160787987</v>
      </c>
      <c r="G97" s="44">
        <f t="shared" si="15"/>
        <v>106524715</v>
      </c>
      <c r="H97" s="44">
        <f t="shared" si="15"/>
        <v>9731905</v>
      </c>
      <c r="I97" s="44">
        <f t="shared" si="15"/>
        <v>0</v>
      </c>
      <c r="J97" s="44">
        <f t="shared" si="15"/>
        <v>6470866</v>
      </c>
      <c r="K97" s="44">
        <f t="shared" si="15"/>
        <v>4455384</v>
      </c>
      <c r="L97" s="44">
        <f t="shared" si="15"/>
        <v>1982482</v>
      </c>
      <c r="M97" s="44">
        <f t="shared" si="15"/>
        <v>0</v>
      </c>
      <c r="N97" s="44">
        <f t="shared" si="15"/>
        <v>0</v>
      </c>
      <c r="O97" s="44">
        <f t="shared" si="15"/>
        <v>4488384</v>
      </c>
      <c r="P97" s="44">
        <f t="shared" si="15"/>
        <v>167308853</v>
      </c>
    </row>
    <row r="98" spans="1:16" s="11" customFormat="1" ht="15" customHeight="1">
      <c r="A98" s="54" t="s">
        <v>9</v>
      </c>
      <c r="B98" s="54"/>
      <c r="C98" s="54"/>
      <c r="D98" s="54"/>
      <c r="E98" s="44">
        <f>E21+E56+E62+E66+E42+E27+E65</f>
        <v>53736403</v>
      </c>
      <c r="F98" s="44">
        <f aca="true" t="shared" si="16" ref="F98:P98">F21+F56+F62+F66+F42+F27+F65</f>
        <v>53736403</v>
      </c>
      <c r="G98" s="44">
        <f t="shared" si="16"/>
        <v>42920403</v>
      </c>
      <c r="H98" s="44">
        <f t="shared" si="16"/>
        <v>0</v>
      </c>
      <c r="I98" s="44">
        <f t="shared" si="16"/>
        <v>0</v>
      </c>
      <c r="J98" s="44">
        <f t="shared" si="16"/>
        <v>1480293</v>
      </c>
      <c r="K98" s="44">
        <f t="shared" si="16"/>
        <v>1480293</v>
      </c>
      <c r="L98" s="44">
        <f t="shared" si="16"/>
        <v>0</v>
      </c>
      <c r="M98" s="44">
        <f t="shared" si="16"/>
        <v>0</v>
      </c>
      <c r="N98" s="44">
        <f t="shared" si="16"/>
        <v>0</v>
      </c>
      <c r="O98" s="44">
        <f t="shared" si="16"/>
        <v>1480293</v>
      </c>
      <c r="P98" s="44">
        <f t="shared" si="16"/>
        <v>55216696</v>
      </c>
    </row>
    <row r="99" spans="1:16" s="11" customFormat="1" ht="15" customHeight="1">
      <c r="A99" s="54" t="s">
        <v>220</v>
      </c>
      <c r="B99" s="54"/>
      <c r="C99" s="54"/>
      <c r="D99" s="54"/>
      <c r="E99" s="44">
        <f>E57+E63+E67</f>
        <v>656439</v>
      </c>
      <c r="F99" s="44">
        <f aca="true" t="shared" si="17" ref="F99:P99">F57+F63+F67</f>
        <v>656439</v>
      </c>
      <c r="G99" s="44">
        <f t="shared" si="17"/>
        <v>35953</v>
      </c>
      <c r="H99" s="44">
        <f t="shared" si="17"/>
        <v>0</v>
      </c>
      <c r="I99" s="44">
        <f t="shared" si="17"/>
        <v>0</v>
      </c>
      <c r="J99" s="44">
        <f t="shared" si="17"/>
        <v>1224144</v>
      </c>
      <c r="K99" s="44">
        <f t="shared" si="17"/>
        <v>1224144</v>
      </c>
      <c r="L99" s="44">
        <f t="shared" si="17"/>
        <v>0</v>
      </c>
      <c r="M99" s="44">
        <f t="shared" si="17"/>
        <v>0</v>
      </c>
      <c r="N99" s="44">
        <f t="shared" si="17"/>
        <v>0</v>
      </c>
      <c r="O99" s="44">
        <f t="shared" si="17"/>
        <v>1224144</v>
      </c>
      <c r="P99" s="44">
        <f t="shared" si="17"/>
        <v>1880583</v>
      </c>
    </row>
    <row r="100" spans="3:16" ht="15.75" customHeight="1"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3:16" ht="33" customHeight="1">
      <c r="C101" s="5"/>
      <c r="D101" s="1" t="s">
        <v>171</v>
      </c>
      <c r="E101" s="6"/>
      <c r="F101" s="6"/>
      <c r="G101" s="6"/>
      <c r="H101" s="6"/>
      <c r="I101" s="6"/>
      <c r="J101" s="6"/>
      <c r="K101" s="6"/>
      <c r="L101" s="6"/>
      <c r="M101" s="6" t="s">
        <v>224</v>
      </c>
      <c r="N101" s="6"/>
      <c r="O101" s="6"/>
      <c r="P101" s="7"/>
    </row>
    <row r="102" spans="3:16" ht="12.75">
      <c r="C102" s="5"/>
      <c r="D102" s="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</row>
    <row r="103" spans="3:16" ht="12.75">
      <c r="C103" s="5"/>
      <c r="D103" s="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2.75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2.75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2.75"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2.75"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2.75"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</sheetData>
  <sheetProtection/>
  <mergeCells count="27">
    <mergeCell ref="I9:I11"/>
    <mergeCell ref="A98:D98"/>
    <mergeCell ref="D8:D11"/>
    <mergeCell ref="C8:C11"/>
    <mergeCell ref="A8:A11"/>
    <mergeCell ref="B8:B11"/>
    <mergeCell ref="A97:D97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A99:D99"/>
    <mergeCell ref="A6:B6"/>
    <mergeCell ref="A5:B5"/>
    <mergeCell ref="P8:P11"/>
    <mergeCell ref="E9:E11"/>
    <mergeCell ref="G9:H9"/>
    <mergeCell ref="G10:G11"/>
    <mergeCell ref="H10:H11"/>
    <mergeCell ref="E8:I8"/>
    <mergeCell ref="J8:O8"/>
  </mergeCells>
  <printOptions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perSize="9" scale="72" r:id="rId1"/>
  <rowBreaks count="2" manualBreakCount="2">
    <brk id="38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2021-07-19T07:54:55Z</cp:lastPrinted>
  <dcterms:created xsi:type="dcterms:W3CDTF">1996-10-08T23:32:33Z</dcterms:created>
  <dcterms:modified xsi:type="dcterms:W3CDTF">2021-07-19T07:59:11Z</dcterms:modified>
  <cp:category/>
  <cp:version/>
  <cp:contentType/>
  <cp:contentStatus/>
</cp:coreProperties>
</file>