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100"/>
  </bookViews>
  <sheets>
    <sheet name="Баланс (2)" sheetId="1" r:id="rId1"/>
  </sheets>
  <externalReferences>
    <externalReference r:id="rId2"/>
  </externalReferences>
  <definedNames>
    <definedName name="_xlnm.Print_Area" localSheetId="0">'Баланс (2)'!$A$1:$D$172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4" i="1"/>
  <c r="C164"/>
  <c r="D161"/>
  <c r="C161"/>
  <c r="C158"/>
  <c r="D157"/>
  <c r="C157"/>
  <c r="D148"/>
  <c r="C148"/>
  <c r="D145"/>
  <c r="C145"/>
  <c r="D143"/>
  <c r="C143"/>
  <c r="D128"/>
  <c r="D126"/>
  <c r="C126"/>
  <c r="D115"/>
  <c r="C115"/>
  <c r="D114"/>
  <c r="C114"/>
  <c r="D110"/>
  <c r="D108"/>
  <c r="C108"/>
  <c r="C107"/>
  <c r="C105"/>
  <c r="D96"/>
  <c r="C96"/>
  <c r="D93"/>
  <c r="C93"/>
  <c r="D92"/>
  <c r="C92"/>
  <c r="D91"/>
  <c r="C91"/>
  <c r="D90"/>
  <c r="C90"/>
  <c r="D86"/>
  <c r="C86"/>
  <c r="D85"/>
  <c r="C85"/>
  <c r="D84"/>
  <c r="C84"/>
  <c r="D83" l="1"/>
  <c r="C89"/>
  <c r="D89"/>
  <c r="C113"/>
  <c r="D113"/>
  <c r="C149"/>
  <c r="D99"/>
  <c r="C83"/>
  <c r="C99" s="1"/>
  <c r="D149"/>
  <c r="C165"/>
  <c r="D165"/>
  <c r="C125" l="1"/>
  <c r="D125"/>
  <c r="D127" s="1"/>
  <c r="C168"/>
  <c r="D168"/>
  <c r="C127"/>
</calcChain>
</file>

<file path=xl/sharedStrings.xml><?xml version="1.0" encoding="utf-8"?>
<sst xmlns="http://schemas.openxmlformats.org/spreadsheetml/2006/main" count="100" uniqueCount="83">
  <si>
    <t>БАЛАНС (форма № 1)</t>
  </si>
  <si>
    <t>на  1 квітня 2019 р.</t>
  </si>
  <si>
    <r>
      <t xml:space="preserve">Установа </t>
    </r>
    <r>
      <rPr>
        <sz val="10"/>
        <rFont val="Times New Roman"/>
        <family val="1"/>
        <charset val="204"/>
      </rPr>
      <t xml:space="preserve">КУ "Новоодеський РЦ ФГ та НМЗЗО"                                                                              </t>
    </r>
  </si>
  <si>
    <t>за ЄДРПОУ</t>
  </si>
  <si>
    <r>
      <t xml:space="preserve">Територія </t>
    </r>
    <r>
      <rPr>
        <sz val="10"/>
        <rFont val="Times New Roman"/>
        <family val="1"/>
        <charset val="204"/>
      </rPr>
      <t xml:space="preserve">Миколаївська обл. м. Нова Одеса вул. Кухарєва 42                                            </t>
    </r>
  </si>
  <si>
    <t>за КОАТУУ</t>
  </si>
  <si>
    <r>
      <t xml:space="preserve">Організаційно-правова форма господарювання </t>
    </r>
    <r>
      <rPr>
        <sz val="10"/>
        <rFont val="Times New Roman"/>
        <family val="1"/>
        <charset val="204"/>
      </rPr>
      <t xml:space="preserve"> комунальна організація</t>
    </r>
  </si>
  <si>
    <t>за КОПФГ</t>
  </si>
  <si>
    <r>
      <t>Код та назва відомчої класифікації видатків та кредитування державного бюджету</t>
    </r>
    <r>
      <rPr>
        <sz val="10"/>
        <rFont val="Times New Roman"/>
        <family val="1"/>
        <charset val="204"/>
      </rPr>
      <t xml:space="preserve"> </t>
    </r>
  </si>
  <si>
    <r>
      <t>Код та назва типової відомчої класифікації видатків та кредитування місцевих бюджетів</t>
    </r>
    <r>
      <rPr>
        <sz val="10"/>
        <color indexed="8"/>
        <rFont val="Times New Roman"/>
        <family val="1"/>
        <charset val="204"/>
      </rPr>
      <t xml:space="preserve"> </t>
    </r>
  </si>
  <si>
    <t>010 орган з питань освіти і науки, молоді та спорту</t>
  </si>
  <si>
    <r>
      <t xml:space="preserve">Періодичність: квартальна, </t>
    </r>
    <r>
      <rPr>
        <u/>
        <sz val="10"/>
        <color indexed="8"/>
        <rFont val="Times New Roman"/>
        <family val="1"/>
        <charset val="204"/>
      </rPr>
      <t>річна</t>
    </r>
    <r>
      <rPr>
        <sz val="10"/>
        <color indexed="8"/>
        <rFont val="Times New Roman"/>
        <family val="1"/>
        <charset val="204"/>
      </rPr>
      <t>.</t>
    </r>
  </si>
  <si>
    <t>Одиниця виміру: грн коп.</t>
  </si>
  <si>
    <t>АКТИВ</t>
  </si>
  <si>
    <t>Код рядка</t>
  </si>
  <si>
    <t>На початок</t>
  </si>
  <si>
    <t>На кінець</t>
  </si>
  <si>
    <t>звітного року</t>
  </si>
  <si>
    <t>звітного періоду (року)</t>
  </si>
  <si>
    <t>І. НЕФІНАНСОВІ АКТИВИ</t>
  </si>
  <si>
    <t xml:space="preserve">Основні засоби </t>
  </si>
  <si>
    <t xml:space="preserve">    первісна вартість </t>
  </si>
  <si>
    <t xml:space="preserve">    знос</t>
  </si>
  <si>
    <t>Інвестиційна нерухомість</t>
  </si>
  <si>
    <t>Нематеріальні активи</t>
  </si>
  <si>
    <t xml:space="preserve">    Первісна вартість </t>
  </si>
  <si>
    <t>накопичена вартість</t>
  </si>
  <si>
    <t>Незавершені капітальні 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</si>
  <si>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</si>
  <si>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</si>
  <si>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</si>
  <si>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</si>
  <si>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1</t>
  </si>
  <si>
    <t>ІІ. ФІНАНСОВІ  АКТИВИ</t>
  </si>
  <si>
    <t>Довгострокова дебіторська заборгованість</t>
  </si>
  <si>
    <t>Довгострокові фінансові інвестиції</t>
  </si>
  <si>
    <t>Поточна дебіторська заборгованість</t>
  </si>
  <si>
    <t xml:space="preserve">    за  розрахунками з бюджетом</t>
  </si>
  <si>
    <t xml:space="preserve">    за розрахунками за  товари, роботи й послуги </t>
  </si>
  <si>
    <t xml:space="preserve">    за наданами кредитами </t>
  </si>
  <si>
    <t xml:space="preserve">    за виданими авансами</t>
  </si>
  <si>
    <t xml:space="preserve">    за розрахунками із соціального страхування </t>
  </si>
  <si>
    <t xml:space="preserve">    за внутрішніми розрахунками </t>
  </si>
  <si>
    <t xml:space="preserve">    інша поточна дебіторська заборгованість</t>
  </si>
  <si>
    <t xml:space="preserve">Поточні фінансові інвестиції </t>
  </si>
  <si>
    <t>Горошові кошти та їх еквіваленти розпорядників бюджетнтх коштів та державних цільових фондів в:</t>
  </si>
  <si>
    <t xml:space="preserve">   національній валюті</t>
  </si>
  <si>
    <t xml:space="preserve">          касі</t>
  </si>
  <si>
    <t xml:space="preserve">          казначействі</t>
  </si>
  <si>
    <t xml:space="preserve">          установах банків</t>
  </si>
  <si>
    <t xml:space="preserve">          в дорозі</t>
  </si>
  <si>
    <t xml:space="preserve">   іноземній валюті</t>
  </si>
  <si>
    <t>Кошти бюджетів та інших клієнтів на:</t>
  </si>
  <si>
    <t xml:space="preserve">   єдиному казначейському рахунку</t>
  </si>
  <si>
    <t xml:space="preserve">   рахунках в установах банків у тому числі:</t>
  </si>
  <si>
    <t xml:space="preserve">         у  національній валюті</t>
  </si>
  <si>
    <t xml:space="preserve">         у  іноземній валюті</t>
  </si>
  <si>
    <t xml:space="preserve">    Інші фінансові активи</t>
  </si>
  <si>
    <t>Усього за розділом ІІ</t>
  </si>
  <si>
    <t>ІІІ. ВИТРАТИ МАБУТНІХ ПЕРІОДІВ</t>
  </si>
  <si>
    <t>БАЛАНС</t>
  </si>
  <si>
    <t>ПАСИВ</t>
  </si>
  <si>
    <t>І. ВЛАСНИЙ КАПІТАЛ ТА ФІНАНСОВИЙ РЕЗУЛЬТАТ</t>
  </si>
  <si>
    <t>Вневений капітал</t>
  </si>
  <si>
    <t>Капітал 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</si>
  <si>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</si>
  <si>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</si>
  <si>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</si>
  <si>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</si>
  <si>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ІІ. ЗОБОВ’ЯЗАННЯ</t>
  </si>
  <si>
    <t>Довгострокові зобов’язання:</t>
  </si>
  <si>
    <t xml:space="preserve">     за ціними паперами</t>
  </si>
  <si>
    <t xml:space="preserve">     за кредитами</t>
  </si>
  <si>
    <t xml:space="preserve">     інші довгострокові зобовязання</t>
  </si>
  <si>
    <t xml:space="preserve">   Поточна заборгованість за довгостроковими зобовязаннями</t>
  </si>
  <si>
    <t xml:space="preserve">     поточні зобовязання:</t>
  </si>
  <si>
    <t xml:space="preserve">    за  кредитами </t>
  </si>
  <si>
    <t xml:space="preserve">    за  розрахунками з оплати праці</t>
  </si>
  <si>
    <t xml:space="preserve">    інші поточні зобовязання</t>
  </si>
  <si>
    <t>ІІІ. ЗАБЕЗПЕЧЕННЯ</t>
  </si>
  <si>
    <t>ІV. ДОХОДИ МАЙБУТНІХ ПЕРІОДІВ</t>
  </si>
  <si>
    <t>Голова ліквідаційної комісії</t>
  </si>
  <si>
    <t>О.М.Бончук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</si>
</sst>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6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0" fontId="3" fillId="0" borderId="0" xfId="0" applyFont="1" applyAlignment="1"/>
    <xf numFmtId="0" fontId="2" fillId="0" borderId="0" xfId="0" applyFont="1" applyFill="1"/>
    <xf numFmtId="0" fontId="4" fillId="0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/>
    <xf numFmtId="0" fontId="6" fillId="0" borderId="0" xfId="0" applyFont="1"/>
    <xf numFmtId="0" fontId="2" fillId="0" borderId="0" xfId="0" applyFont="1"/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2" fillId="0" borderId="4" xfId="0" applyNumberFormat="1" applyFont="1" applyFill="1" applyBorder="1" applyAlignment="1">
      <alignment horizontal="center" wrapText="1"/>
    </xf>
    <xf numFmtId="1" fontId="12" fillId="0" borderId="4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8" fillId="2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justify" vertical="top" wrapText="1"/>
    </xf>
    <xf numFmtId="1" fontId="13" fillId="0" borderId="4" xfId="0" applyNumberFormat="1" applyFont="1" applyFill="1" applyBorder="1" applyAlignment="1">
      <alignment horizontal="center" wrapText="1"/>
    </xf>
    <xf numFmtId="2" fontId="14" fillId="0" borderId="4" xfId="0" applyNumberFormat="1" applyFont="1" applyFill="1" applyBorder="1" applyAlignment="1">
      <alignment horizontal="center" wrapText="1"/>
    </xf>
    <xf numFmtId="1" fontId="14" fillId="0" borderId="4" xfId="0" applyNumberFormat="1" applyFont="1" applyFill="1" applyBorder="1" applyAlignment="1">
      <alignment horizontal="center" wrapText="1"/>
    </xf>
    <xf numFmtId="1" fontId="12" fillId="3" borderId="4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2" fontId="12" fillId="0" borderId="6" xfId="0" applyNumberFormat="1" applyFont="1" applyFill="1" applyBorder="1" applyAlignment="1">
      <alignment horizontal="center" wrapText="1"/>
    </xf>
    <xf numFmtId="1" fontId="12" fillId="0" borderId="6" xfId="0" applyNumberFormat="1" applyFont="1" applyFill="1" applyBorder="1" applyAlignment="1">
      <alignment horizontal="center" wrapText="1"/>
    </xf>
    <xf numFmtId="1" fontId="15" fillId="0" borderId="0" xfId="0" applyNumberFormat="1" applyFont="1" applyFill="1"/>
    <xf numFmtId="1" fontId="0" fillId="0" borderId="0" xfId="0" applyNumberFormat="1" applyFill="1"/>
    <xf numFmtId="1" fontId="4" fillId="0" borderId="2" xfId="0" applyNumberFormat="1" applyFont="1" applyFill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1" fontId="8" fillId="0" borderId="4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top" wrapText="1"/>
    </xf>
    <xf numFmtId="164" fontId="12" fillId="0" borderId="4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wrapText="1"/>
    </xf>
    <xf numFmtId="1" fontId="12" fillId="4" borderId="4" xfId="0" applyNumberFormat="1" applyFont="1" applyFill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1" fillId="0" borderId="9" xfId="0" applyFont="1" applyBorder="1" applyAlignment="1">
      <alignment horizontal="center" wrapText="1"/>
    </xf>
    <xf numFmtId="1" fontId="12" fillId="4" borderId="3" xfId="0" applyNumberFormat="1" applyFont="1" applyFill="1" applyBorder="1" applyAlignment="1">
      <alignment horizontal="center" wrapText="1"/>
    </xf>
    <xf numFmtId="0" fontId="11" fillId="0" borderId="8" xfId="0" applyFont="1" applyBorder="1" applyAlignment="1">
      <alignment vertical="top" wrapText="1"/>
    </xf>
    <xf numFmtId="2" fontId="12" fillId="0" borderId="3" xfId="0" applyNumberFormat="1" applyFont="1" applyFill="1" applyBorder="1" applyAlignment="1">
      <alignment horizontal="center" wrapText="1"/>
    </xf>
    <xf numFmtId="1" fontId="12" fillId="0" borderId="3" xfId="0" applyNumberFormat="1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2" fontId="12" fillId="3" borderId="4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0" fontId="15" fillId="0" borderId="0" xfId="0" applyFont="1" applyFill="1"/>
    <xf numFmtId="2" fontId="15" fillId="0" borderId="0" xfId="0" applyNumberFormat="1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2;&#1030;&#1058;&#1048;%20&#1050;&#1059;/&#1056;&#1110;&#1095;&#1085;&#1080;&#1081;%20&#1079;&#1074;&#1110;&#1090;%20&#1050;&#1059;%20&#1059;&#1054;%20%2021&#1088;/&#1050;&#1059;%20&#1059;&#1054;%20&#1043;&#1054;&#1051;.%20&#1050;&#1053;&#1048;&#1043;&#1040;%20%20%20%202021&#1088;&#1110;&#108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к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Баланс"/>
      <sheetName val="Баланс (2)"/>
      <sheetName val="Баланс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9">
          <cell r="D49">
            <v>0</v>
          </cell>
          <cell r="F49">
            <v>0</v>
          </cell>
          <cell r="H49">
            <v>0</v>
          </cell>
          <cell r="J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  <cell r="Z49">
            <v>0</v>
          </cell>
          <cell r="AB49">
            <v>0</v>
          </cell>
          <cell r="AD49">
            <v>0</v>
          </cell>
          <cell r="AF49">
            <v>0</v>
          </cell>
          <cell r="AI49">
            <v>0</v>
          </cell>
          <cell r="AK49">
            <v>0</v>
          </cell>
          <cell r="AM49">
            <v>0</v>
          </cell>
          <cell r="AO49">
            <v>0</v>
          </cell>
          <cell r="AQ49">
            <v>0</v>
          </cell>
          <cell r="AV49">
            <v>0</v>
          </cell>
          <cell r="AY49">
            <v>0</v>
          </cell>
          <cell r="BA49">
            <v>0</v>
          </cell>
          <cell r="BC49">
            <v>0</v>
          </cell>
          <cell r="BE49">
            <v>0</v>
          </cell>
          <cell r="BG49">
            <v>0</v>
          </cell>
          <cell r="BI49">
            <v>0</v>
          </cell>
          <cell r="BK49">
            <v>0</v>
          </cell>
          <cell r="BM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A49">
            <v>0</v>
          </cell>
          <cell r="CC49">
            <v>0</v>
          </cell>
          <cell r="CP49">
            <v>0</v>
          </cell>
          <cell r="CR49">
            <v>3.0267983675003052E-9</v>
          </cell>
          <cell r="CT49">
            <v>0</v>
          </cell>
          <cell r="CW49">
            <v>0</v>
          </cell>
          <cell r="CY49">
            <v>0</v>
          </cell>
          <cell r="DA49">
            <v>0</v>
          </cell>
          <cell r="DD49">
            <v>0</v>
          </cell>
          <cell r="DF49">
            <v>0</v>
          </cell>
          <cell r="DK49">
            <v>671448.71000000089</v>
          </cell>
          <cell r="DM49">
            <v>-671448.71000000637</v>
          </cell>
          <cell r="DN49">
            <v>0</v>
          </cell>
          <cell r="DX49">
            <v>-7.2759576141834259E-11</v>
          </cell>
          <cell r="DZ49">
            <v>-1.0459189070388675E-11</v>
          </cell>
          <cell r="EK49">
            <v>2.6375346351414919E-11</v>
          </cell>
          <cell r="EN49">
            <v>-1.4551915228366852E-11</v>
          </cell>
          <cell r="ET49">
            <v>5.5297277867794037E-10</v>
          </cell>
          <cell r="EV49">
            <v>0</v>
          </cell>
          <cell r="FQ49">
            <v>0</v>
          </cell>
          <cell r="FS49">
            <v>0</v>
          </cell>
          <cell r="FU49">
            <v>0</v>
          </cell>
          <cell r="FW49">
            <v>0</v>
          </cell>
          <cell r="GB49">
            <v>0</v>
          </cell>
          <cell r="GD49">
            <v>0</v>
          </cell>
          <cell r="GF49">
            <v>0</v>
          </cell>
          <cell r="GH49">
            <v>0</v>
          </cell>
          <cell r="GJ49">
            <v>0</v>
          </cell>
          <cell r="GM49">
            <v>0</v>
          </cell>
          <cell r="GP49">
            <v>0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tabSelected="1" view="pageLayout" workbookViewId="0">
      <selection activeCell="H171" sqref="H171"/>
    </sheetView>
  </sheetViews>
  <sheetFormatPr defaultRowHeight="12.75"/>
  <cols>
    <col min="1" max="1" width="58.140625" customWidth="1"/>
    <col min="2" max="2" width="8.42578125" customWidth="1"/>
    <col min="3" max="4" width="18.42578125" style="1" customWidth="1"/>
  </cols>
  <sheetData>
    <row r="1" ht="12.75" customHeight="1"/>
    <row r="25" spans="1:4" ht="15.75">
      <c r="A25" s="55" t="s">
        <v>0</v>
      </c>
      <c r="B25" s="55"/>
      <c r="C25" s="55"/>
      <c r="D25" s="55"/>
    </row>
    <row r="26" spans="1:4">
      <c r="A26" s="56" t="s">
        <v>1</v>
      </c>
      <c r="B26" s="56"/>
      <c r="C26" s="56"/>
      <c r="D26" s="56"/>
    </row>
    <row r="27" spans="1:4">
      <c r="A27" s="2" t="s">
        <v>2</v>
      </c>
      <c r="B27" s="2"/>
      <c r="C27" s="3" t="s">
        <v>3</v>
      </c>
      <c r="D27" s="1">
        <v>39698044</v>
      </c>
    </row>
    <row r="28" spans="1:4">
      <c r="A28" s="2" t="s">
        <v>4</v>
      </c>
      <c r="B28" s="2"/>
      <c r="C28" s="3" t="s">
        <v>5</v>
      </c>
      <c r="D28" s="4">
        <v>4824810100</v>
      </c>
    </row>
    <row r="29" spans="1:4">
      <c r="A29" s="2" t="s">
        <v>6</v>
      </c>
      <c r="B29" s="2"/>
      <c r="C29" s="3" t="s">
        <v>7</v>
      </c>
      <c r="D29" s="1">
        <v>430</v>
      </c>
    </row>
    <row r="30" spans="1:4">
      <c r="A30" s="2" t="s">
        <v>8</v>
      </c>
      <c r="B30" s="5"/>
    </row>
    <row r="32" spans="1:4">
      <c r="A32" s="6" t="s">
        <v>9</v>
      </c>
      <c r="B32" s="6"/>
    </row>
    <row r="33" spans="1:1">
      <c r="A33" s="7" t="s">
        <v>10</v>
      </c>
    </row>
    <row r="35" spans="1:1">
      <c r="A35" s="8" t="s">
        <v>11</v>
      </c>
    </row>
    <row r="36" spans="1:1">
      <c r="A36" s="9" t="s">
        <v>12</v>
      </c>
    </row>
    <row r="78" spans="1:4" ht="13.5" thickBot="1"/>
    <row r="79" spans="1:4" ht="13.5" thickTop="1">
      <c r="A79" s="57" t="s">
        <v>13</v>
      </c>
      <c r="B79" s="59" t="s">
        <v>14</v>
      </c>
      <c r="C79" s="10" t="s">
        <v>15</v>
      </c>
      <c r="D79" s="10" t="s">
        <v>16</v>
      </c>
    </row>
    <row r="80" spans="1:4" ht="18" customHeight="1" thickBot="1">
      <c r="A80" s="58"/>
      <c r="B80" s="60"/>
      <c r="C80" s="11" t="s">
        <v>17</v>
      </c>
      <c r="D80" s="11" t="s">
        <v>18</v>
      </c>
    </row>
    <row r="81" spans="1:4" ht="14.25" thickTop="1" thickBot="1">
      <c r="A81" s="12">
        <v>1</v>
      </c>
      <c r="B81" s="13">
        <v>2</v>
      </c>
      <c r="C81" s="14">
        <v>3</v>
      </c>
      <c r="D81" s="14">
        <v>4</v>
      </c>
    </row>
    <row r="82" spans="1:4" ht="12" customHeight="1" thickTop="1" thickBot="1">
      <c r="A82" s="15" t="s">
        <v>19</v>
      </c>
      <c r="B82" s="16"/>
      <c r="C82" s="11"/>
      <c r="D82" s="11"/>
    </row>
    <row r="83" spans="1:4" ht="17.100000000000001" customHeight="1" thickTop="1" thickBot="1">
      <c r="A83" s="17" t="s">
        <v>20</v>
      </c>
      <c r="B83" s="18">
        <v>1000</v>
      </c>
      <c r="C83" s="19">
        <f>C84-C85</f>
        <v>0</v>
      </c>
      <c r="D83" s="20">
        <f>D84-D85</f>
        <v>0</v>
      </c>
    </row>
    <row r="84" spans="1:4" ht="17.100000000000001" customHeight="1" thickTop="1" thickBot="1">
      <c r="A84" s="21" t="s">
        <v>21</v>
      </c>
      <c r="B84" s="18">
        <v>1001</v>
      </c>
      <c r="C84" s="19">
        <f>[1]січень!D5+[1]січень!F5+[1]січень!H5+[1]січень!J5+[1]січень!M5+[1]січень!O5+[1]січень!Q5+[1]січень!S5+[1]січень!U5+[1]січень!Z5+[1]січень!AB5+[1]січень!AD5+[1]січень!AF5+[1]січень!AI5+[1]січень!AK5+[1]січень!AM5+[1]січень!AO5</f>
        <v>0</v>
      </c>
      <c r="D84" s="20">
        <f>[1]грудень!D49+[1]грудень!F49+[1]грудень!H49+[1]грудень!J49+[1]грудень!M49+[1]грудень!O49+[1]грудень!Q49+[1]грудень!S49+[1]грудень!U49+[1]грудень!Z49+[1]грудень!AB49+[1]грудень!AD49+[1]грудень!AF49+[1]грудень!AI49+[1]грудень!AK49+[1]грудень!AM49+[1]грудень!AO49</f>
        <v>0</v>
      </c>
    </row>
    <row r="85" spans="1:4" ht="17.100000000000001" customHeight="1" thickTop="1" thickBot="1">
      <c r="A85" s="21" t="s">
        <v>22</v>
      </c>
      <c r="B85" s="18">
        <v>1002</v>
      </c>
      <c r="C85" s="19">
        <f>[1]січень!AY5+[1]січень!BA5</f>
        <v>0</v>
      </c>
      <c r="D85" s="20">
        <f>[1]грудень!AY49+[1]грудень!BA49</f>
        <v>0</v>
      </c>
    </row>
    <row r="86" spans="1:4" ht="17.100000000000001" customHeight="1" thickTop="1" thickBot="1">
      <c r="A86" s="21" t="s">
        <v>23</v>
      </c>
      <c r="B86" s="18">
        <v>1010</v>
      </c>
      <c r="C86" s="19">
        <f>C87-C88</f>
        <v>0</v>
      </c>
      <c r="D86" s="20">
        <f>D87-D88</f>
        <v>0</v>
      </c>
    </row>
    <row r="87" spans="1:4" ht="17.100000000000001" customHeight="1" thickTop="1" thickBot="1">
      <c r="A87" s="21" t="s">
        <v>21</v>
      </c>
      <c r="B87" s="18">
        <v>1011</v>
      </c>
      <c r="C87" s="19"/>
      <c r="D87" s="20"/>
    </row>
    <row r="88" spans="1:4" ht="17.100000000000001" customHeight="1" thickTop="1" thickBot="1">
      <c r="A88" s="21" t="s">
        <v>22</v>
      </c>
      <c r="B88" s="18">
        <v>1012</v>
      </c>
      <c r="C88" s="19"/>
      <c r="D88" s="20"/>
    </row>
    <row r="89" spans="1:4" ht="17.100000000000001" customHeight="1" thickTop="1" thickBot="1">
      <c r="A89" s="21" t="s">
        <v>24</v>
      </c>
      <c r="B89" s="18">
        <v>1020</v>
      </c>
      <c r="C89" s="19">
        <f>C90-C91</f>
        <v>0</v>
      </c>
      <c r="D89" s="20">
        <f>D90-D91</f>
        <v>0</v>
      </c>
    </row>
    <row r="90" spans="1:4" ht="17.100000000000001" customHeight="1" thickTop="1" thickBot="1">
      <c r="A90" s="21" t="s">
        <v>25</v>
      </c>
      <c r="B90" s="18">
        <v>1021</v>
      </c>
      <c r="C90" s="19">
        <f>[1]січень!AQ5</f>
        <v>0</v>
      </c>
      <c r="D90" s="20">
        <f>[1]грудень!AQ49</f>
        <v>0</v>
      </c>
    </row>
    <row r="91" spans="1:4" ht="17.100000000000001" customHeight="1" thickTop="1" thickBot="1">
      <c r="A91" s="21" t="s">
        <v>26</v>
      </c>
      <c r="B91" s="18">
        <v>1022</v>
      </c>
      <c r="C91" s="19">
        <f>[1]січень!BC5</f>
        <v>0</v>
      </c>
      <c r="D91" s="20">
        <f>[1]грудень!BC49</f>
        <v>0</v>
      </c>
    </row>
    <row r="92" spans="1:4" ht="17.100000000000001" customHeight="1" thickTop="1" thickBot="1">
      <c r="A92" s="21" t="s">
        <v>27</v>
      </c>
      <c r="B92" s="18">
        <v>1030</v>
      </c>
      <c r="C92" s="19">
        <f>[1]січень!AV5</f>
        <v>0</v>
      </c>
      <c r="D92" s="20">
        <f>[1]грудень!AV49</f>
        <v>0</v>
      </c>
    </row>
    <row r="93" spans="1:4" ht="17.100000000000001" customHeight="1" thickTop="1" thickBot="1">
      <c r="A93" s="21" t="s">
        <v>28</v>
      </c>
      <c r="B93" s="18">
        <v>1040</v>
      </c>
      <c r="C93" s="19">
        <f>C94-C95</f>
        <v>0</v>
      </c>
      <c r="D93" s="20">
        <f>D94-D95</f>
        <v>0</v>
      </c>
    </row>
    <row r="94" spans="1:4" ht="17.100000000000001" customHeight="1" thickTop="1" thickBot="1">
      <c r="A94" s="21" t="s">
        <v>21</v>
      </c>
      <c r="B94" s="18">
        <v>1041</v>
      </c>
      <c r="C94" s="19"/>
      <c r="D94" s="20"/>
    </row>
    <row r="95" spans="1:4" ht="17.100000000000001" customHeight="1" thickTop="1" thickBot="1">
      <c r="A95" s="21" t="s">
        <v>22</v>
      </c>
      <c r="B95" s="18">
        <v>1042</v>
      </c>
      <c r="C95" s="19"/>
      <c r="D95" s="20"/>
    </row>
    <row r="96" spans="1:4" ht="17.100000000000001" customHeight="1" thickTop="1" thickBot="1">
      <c r="A96" s="21" t="s">
        <v>29</v>
      </c>
      <c r="B96" s="18">
        <v>1050</v>
      </c>
      <c r="C96" s="19">
        <f>[1]січень!BE5+[1]січень!BG5+[1]січень!BI5+[1]січень!BK5+[1]січень!BM5+[1]січень!BR5+[1]січень!BT5+[1]січень!BV5+[1]січень!BX5+[1]січень!CA5+[1]січень!CC5</f>
        <v>0</v>
      </c>
      <c r="D96" s="20">
        <f>[1]грудень!BE49+[1]грудень!BG49+[1]грудень!BI49+[1]грудень!BK49+[1]грудень!BM49+[1]грудень!BR49+[1]грудень!BT49+[1]грудень!BV49+[1]грудень!BX49+[1]грудень!CA49+[1]грудень!CC49</f>
        <v>0</v>
      </c>
    </row>
    <row r="97" spans="1:4" ht="17.100000000000001" customHeight="1" thickTop="1" thickBot="1">
      <c r="A97" s="21" t="s">
        <v>30</v>
      </c>
      <c r="B97" s="18">
        <v>1060</v>
      </c>
      <c r="C97" s="19"/>
      <c r="D97" s="20"/>
    </row>
    <row r="98" spans="1:4" ht="17.100000000000001" customHeight="1" thickTop="1" thickBot="1">
      <c r="A98" s="21" t="s">
        <v>31</v>
      </c>
      <c r="B98" s="18">
        <v>1090</v>
      </c>
      <c r="C98" s="19"/>
      <c r="D98" s="20"/>
    </row>
    <row r="99" spans="1:4" ht="17.100000000000001" customHeight="1" thickTop="1" thickBot="1">
      <c r="A99" s="22" t="s">
        <v>32</v>
      </c>
      <c r="B99" s="18">
        <v>1095</v>
      </c>
      <c r="C99" s="19">
        <f>C83+C86+C89+C92+C93+C96+C97+C98</f>
        <v>0</v>
      </c>
      <c r="D99" s="20">
        <f>D83+D86+D89+D92+D93+D96+D97+D98</f>
        <v>0</v>
      </c>
    </row>
    <row r="100" spans="1:4" ht="14.25" customHeight="1" thickTop="1" thickBot="1">
      <c r="A100" s="23" t="s">
        <v>33</v>
      </c>
      <c r="B100" s="16"/>
      <c r="C100" s="19"/>
      <c r="D100" s="20"/>
    </row>
    <row r="101" spans="1:4" ht="17.100000000000001" customHeight="1" thickTop="1" thickBot="1">
      <c r="A101" s="21" t="s">
        <v>34</v>
      </c>
      <c r="B101" s="18">
        <v>1100</v>
      </c>
      <c r="C101" s="19"/>
      <c r="D101" s="20"/>
    </row>
    <row r="102" spans="1:4" ht="17.100000000000001" customHeight="1" thickTop="1" thickBot="1">
      <c r="A102" s="21" t="s">
        <v>35</v>
      </c>
      <c r="B102" s="18">
        <v>1110</v>
      </c>
      <c r="C102" s="19"/>
      <c r="D102" s="20"/>
    </row>
    <row r="103" spans="1:4" ht="17.100000000000001" customHeight="1" thickTop="1" thickBot="1">
      <c r="A103" s="21" t="s">
        <v>36</v>
      </c>
      <c r="B103" s="18"/>
      <c r="C103" s="19"/>
      <c r="D103" s="20"/>
    </row>
    <row r="104" spans="1:4" ht="17.100000000000001" customHeight="1" thickTop="1" thickBot="1">
      <c r="A104" s="21" t="s">
        <v>37</v>
      </c>
      <c r="B104" s="18">
        <v>1120</v>
      </c>
      <c r="C104" s="19"/>
      <c r="D104" s="20"/>
    </row>
    <row r="105" spans="1:4" ht="17.100000000000001" customHeight="1" thickTop="1" thickBot="1">
      <c r="A105" s="24" t="s">
        <v>38</v>
      </c>
      <c r="B105" s="18">
        <v>1125</v>
      </c>
      <c r="C105" s="19">
        <f>[1]січень!CE5</f>
        <v>0</v>
      </c>
      <c r="D105" s="25"/>
    </row>
    <row r="106" spans="1:4" ht="17.100000000000001" customHeight="1" thickTop="1" thickBot="1">
      <c r="A106" s="21" t="s">
        <v>39</v>
      </c>
      <c r="B106" s="18">
        <v>1130</v>
      </c>
      <c r="C106" s="19"/>
      <c r="D106" s="20"/>
    </row>
    <row r="107" spans="1:4" ht="17.100000000000001" customHeight="1" thickTop="1" thickBot="1">
      <c r="A107" s="21" t="s">
        <v>40</v>
      </c>
      <c r="B107" s="18">
        <v>1135</v>
      </c>
      <c r="C107" s="19">
        <f>[1]січень!CI5</f>
        <v>0</v>
      </c>
      <c r="D107" s="20">
        <v>0</v>
      </c>
    </row>
    <row r="108" spans="1:4" ht="17.100000000000001" customHeight="1" thickTop="1" thickBot="1">
      <c r="A108" s="21" t="s">
        <v>41</v>
      </c>
      <c r="B108" s="18">
        <v>1140</v>
      </c>
      <c r="C108" s="19">
        <f>[1]січень!EN5</f>
        <v>0</v>
      </c>
      <c r="D108" s="20">
        <f>[1]грудень!EN49</f>
        <v>-1.4551915228366852E-11</v>
      </c>
    </row>
    <row r="109" spans="1:4" ht="17.100000000000001" customHeight="1" thickTop="1" thickBot="1">
      <c r="A109" s="21" t="s">
        <v>42</v>
      </c>
      <c r="B109" s="18">
        <v>1145</v>
      </c>
      <c r="C109" s="19"/>
      <c r="D109" s="20"/>
    </row>
    <row r="110" spans="1:4" ht="17.100000000000001" customHeight="1" thickTop="1" thickBot="1">
      <c r="A110" s="21" t="s">
        <v>43</v>
      </c>
      <c r="B110" s="18">
        <v>1150</v>
      </c>
      <c r="C110" s="19"/>
      <c r="D110" s="20">
        <f>[1]грудень!DN49</f>
        <v>0</v>
      </c>
    </row>
    <row r="111" spans="1:4" ht="17.100000000000001" customHeight="1" thickTop="1" thickBot="1">
      <c r="A111" s="21" t="s">
        <v>44</v>
      </c>
      <c r="B111" s="18">
        <v>1155</v>
      </c>
      <c r="C111" s="19"/>
      <c r="D111" s="20"/>
    </row>
    <row r="112" spans="1:4" ht="30" customHeight="1" thickTop="1" thickBot="1">
      <c r="A112" s="24" t="s">
        <v>45</v>
      </c>
      <c r="B112" s="18"/>
      <c r="C112" s="19"/>
      <c r="D112" s="20"/>
    </row>
    <row r="113" spans="1:4" ht="17.100000000000001" customHeight="1" thickTop="1" thickBot="1">
      <c r="A113" s="21" t="s">
        <v>46</v>
      </c>
      <c r="B113" s="18">
        <v>1160</v>
      </c>
      <c r="C113" s="26">
        <f>C114+C115+C117</f>
        <v>0</v>
      </c>
      <c r="D113" s="27">
        <f>D114+D115+D117</f>
        <v>3.0267983675003052E-9</v>
      </c>
    </row>
    <row r="114" spans="1:4" ht="17.100000000000001" customHeight="1" thickTop="1" thickBot="1">
      <c r="A114" s="21" t="s">
        <v>47</v>
      </c>
      <c r="B114" s="18">
        <v>1161</v>
      </c>
      <c r="C114" s="19">
        <f>[1]січень!CP5</f>
        <v>0</v>
      </c>
      <c r="D114" s="20">
        <f>[1]грудень!CP49</f>
        <v>0</v>
      </c>
    </row>
    <row r="115" spans="1:4" ht="17.100000000000001" customHeight="1" thickTop="1" thickBot="1">
      <c r="A115" s="21" t="s">
        <v>48</v>
      </c>
      <c r="B115" s="18">
        <v>1162</v>
      </c>
      <c r="C115" s="19">
        <f>[1]січень!CR5+[1]січень!CT5+[1]січень!CW5+[1]січень!CY5</f>
        <v>0</v>
      </c>
      <c r="D115" s="20">
        <f>[1]грудень!CR49+[1]грудень!CT49+[1]грудень!CW49+[1]грудень!CY49</f>
        <v>3.0267983675003052E-9</v>
      </c>
    </row>
    <row r="116" spans="1:4" ht="17.100000000000001" customHeight="1" thickTop="1" thickBot="1">
      <c r="A116" s="21" t="s">
        <v>49</v>
      </c>
      <c r="B116" s="18">
        <v>1163</v>
      </c>
      <c r="C116" s="19"/>
      <c r="D116" s="20"/>
    </row>
    <row r="117" spans="1:4" ht="17.100000000000001" customHeight="1" thickTop="1" thickBot="1">
      <c r="A117" s="21" t="s">
        <v>50</v>
      </c>
      <c r="B117" s="18">
        <v>1164</v>
      </c>
      <c r="C117" s="19"/>
      <c r="D117" s="20"/>
    </row>
    <row r="118" spans="1:4" ht="17.100000000000001" customHeight="1" thickTop="1" thickBot="1">
      <c r="A118" s="21" t="s">
        <v>51</v>
      </c>
      <c r="B118" s="18">
        <v>1165</v>
      </c>
      <c r="C118" s="19"/>
      <c r="D118" s="20"/>
    </row>
    <row r="119" spans="1:4" ht="17.100000000000001" customHeight="1" thickTop="1" thickBot="1">
      <c r="A119" s="21" t="s">
        <v>52</v>
      </c>
      <c r="B119" s="18"/>
      <c r="C119" s="19"/>
      <c r="D119" s="20"/>
    </row>
    <row r="120" spans="1:4" ht="17.100000000000001" customHeight="1" thickTop="1" thickBot="1">
      <c r="A120" s="21" t="s">
        <v>53</v>
      </c>
      <c r="B120" s="18">
        <v>1170</v>
      </c>
      <c r="C120" s="19"/>
      <c r="D120" s="20"/>
    </row>
    <row r="121" spans="1:4" ht="17.100000000000001" customHeight="1" thickTop="1" thickBot="1">
      <c r="A121" s="21" t="s">
        <v>54</v>
      </c>
      <c r="B121" s="18">
        <v>1175</v>
      </c>
      <c r="C121" s="19"/>
      <c r="D121" s="20"/>
    </row>
    <row r="122" spans="1:4" ht="17.100000000000001" customHeight="1" thickTop="1" thickBot="1">
      <c r="A122" s="21" t="s">
        <v>55</v>
      </c>
      <c r="B122" s="18">
        <v>1176</v>
      </c>
      <c r="C122" s="19"/>
      <c r="D122" s="20"/>
    </row>
    <row r="123" spans="1:4" ht="17.100000000000001" customHeight="1" thickTop="1" thickBot="1">
      <c r="A123" s="21" t="s">
        <v>56</v>
      </c>
      <c r="B123" s="18">
        <v>1177</v>
      </c>
      <c r="C123" s="19"/>
      <c r="D123" s="20"/>
    </row>
    <row r="124" spans="1:4" ht="17.100000000000001" customHeight="1" thickTop="1" thickBot="1">
      <c r="A124" s="21" t="s">
        <v>57</v>
      </c>
      <c r="B124" s="18">
        <v>1180</v>
      </c>
      <c r="C124" s="19"/>
      <c r="D124" s="20"/>
    </row>
    <row r="125" spans="1:4" ht="17.100000000000001" customHeight="1" thickTop="1" thickBot="1">
      <c r="A125" s="22" t="s">
        <v>58</v>
      </c>
      <c r="B125" s="18">
        <v>1195</v>
      </c>
      <c r="C125" s="26">
        <f>C101+C102+C104+C105+C106+C107+C108+C109+C110+C111+C113+C118+C120+C121+C122+C123+C124</f>
        <v>0</v>
      </c>
      <c r="D125" s="27">
        <f>D101+D102+D104+D105+D106+D107+D108+D109+D110+D111+D113+D118+D120+D121+D122+D123+D124</f>
        <v>3.0122464522719383E-9</v>
      </c>
    </row>
    <row r="126" spans="1:4" ht="17.100000000000001" customHeight="1" thickTop="1" thickBot="1">
      <c r="A126" s="22" t="s">
        <v>59</v>
      </c>
      <c r="B126" s="18">
        <v>1200</v>
      </c>
      <c r="C126" s="19">
        <f>[1]січень!DA5</f>
        <v>0</v>
      </c>
      <c r="D126" s="28">
        <f>[1]грудень!DA49</f>
        <v>0</v>
      </c>
    </row>
    <row r="127" spans="1:4" ht="20.25" thickTop="1" thickBot="1">
      <c r="A127" s="29" t="s">
        <v>60</v>
      </c>
      <c r="B127" s="30">
        <v>1300</v>
      </c>
      <c r="C127" s="31">
        <f>C99+C125+C126</f>
        <v>0</v>
      </c>
      <c r="D127" s="32">
        <f>D99+D125+D126+D128</f>
        <v>3.0122464522719383E-9</v>
      </c>
    </row>
    <row r="128" spans="1:4" ht="18.75" thickTop="1">
      <c r="D128" s="33">
        <f>[1]грудень!FQ49+[1]грудень!FS49+[1]грудень!FU49+[1]грудень!GB49+[1]грудень!GD49+[1]грудень!GF49+[1]грудень!GH49+[1]грудень!GJ49+[1]грудень!GM49+[1]грудень!FW49</f>
        <v>0</v>
      </c>
    </row>
    <row r="129" spans="1:4" ht="18">
      <c r="D129" s="33"/>
    </row>
    <row r="130" spans="1:4" ht="18">
      <c r="D130" s="33"/>
    </row>
    <row r="131" spans="1:4" ht="18">
      <c r="D131" s="33"/>
    </row>
    <row r="132" spans="1:4" ht="18">
      <c r="D132" s="33"/>
    </row>
    <row r="133" spans="1:4" ht="18">
      <c r="D133" s="33"/>
    </row>
    <row r="134" spans="1:4" ht="18">
      <c r="D134" s="33"/>
    </row>
    <row r="135" spans="1:4" ht="18">
      <c r="D135" s="33"/>
    </row>
    <row r="136" spans="1:4">
      <c r="D136" s="34"/>
    </row>
    <row r="137" spans="1:4">
      <c r="D137" s="34"/>
    </row>
    <row r="138" spans="1:4" ht="13.5" thickBot="1">
      <c r="D138" s="34"/>
    </row>
    <row r="139" spans="1:4" ht="13.5" thickTop="1">
      <c r="A139" s="61" t="s">
        <v>61</v>
      </c>
      <c r="B139" s="59" t="s">
        <v>14</v>
      </c>
      <c r="C139" s="10" t="s">
        <v>15</v>
      </c>
      <c r="D139" s="35" t="s">
        <v>16</v>
      </c>
    </row>
    <row r="140" spans="1:4" ht="24.75" thickBot="1">
      <c r="A140" s="62"/>
      <c r="B140" s="60"/>
      <c r="C140" s="11" t="s">
        <v>17</v>
      </c>
      <c r="D140" s="36" t="s">
        <v>18</v>
      </c>
    </row>
    <row r="141" spans="1:4" ht="14.25" thickTop="1" thickBot="1">
      <c r="A141" s="37">
        <v>1</v>
      </c>
      <c r="B141" s="13">
        <v>2</v>
      </c>
      <c r="C141" s="14">
        <v>3</v>
      </c>
      <c r="D141" s="38">
        <v>4</v>
      </c>
    </row>
    <row r="142" spans="1:4" ht="21.75" customHeight="1" thickTop="1" thickBot="1">
      <c r="A142" s="39" t="s">
        <v>62</v>
      </c>
      <c r="B142" s="16"/>
      <c r="C142" s="40"/>
      <c r="D142" s="20"/>
    </row>
    <row r="143" spans="1:4" ht="18.95" customHeight="1" thickTop="1" thickBot="1">
      <c r="A143" s="41" t="s">
        <v>63</v>
      </c>
      <c r="B143" s="18">
        <v>1400</v>
      </c>
      <c r="C143" s="19">
        <f>[1]січень!DD5</f>
        <v>0</v>
      </c>
      <c r="D143" s="42">
        <f>[1]грудень!DD49</f>
        <v>0</v>
      </c>
    </row>
    <row r="144" spans="1:4" ht="18.95" customHeight="1" thickTop="1" thickBot="1">
      <c r="A144" s="41" t="s">
        <v>64</v>
      </c>
      <c r="B144" s="18">
        <v>1410</v>
      </c>
      <c r="C144" s="19"/>
      <c r="D144" s="20"/>
    </row>
    <row r="145" spans="1:4" ht="28.9" customHeight="1" thickTop="1" thickBot="1">
      <c r="A145" s="41" t="s">
        <v>65</v>
      </c>
      <c r="B145" s="18">
        <v>1420</v>
      </c>
      <c r="C145" s="19">
        <f>[1]січень!DK5+[1]січень!DM5</f>
        <v>0</v>
      </c>
      <c r="D145" s="20">
        <f>[1]грудень!DK49+[1]грудень!DM49</f>
        <v>-5.4715201258659363E-9</v>
      </c>
    </row>
    <row r="146" spans="1:4" ht="18.95" customHeight="1" thickTop="1" thickBot="1">
      <c r="A146" s="41" t="s">
        <v>66</v>
      </c>
      <c r="B146" s="18">
        <v>1430</v>
      </c>
      <c r="C146" s="19"/>
      <c r="D146" s="20"/>
    </row>
    <row r="147" spans="1:4" ht="18.95" customHeight="1" thickTop="1" thickBot="1">
      <c r="A147" s="43" t="s">
        <v>67</v>
      </c>
      <c r="B147" s="18">
        <v>1440</v>
      </c>
      <c r="C147" s="19"/>
      <c r="D147" s="20"/>
    </row>
    <row r="148" spans="1:4" ht="18.95" customHeight="1" thickTop="1" thickBot="1">
      <c r="A148" s="44" t="s">
        <v>68</v>
      </c>
      <c r="B148" s="45">
        <v>1450</v>
      </c>
      <c r="C148" s="19">
        <f>[1]січень!DF5</f>
        <v>0</v>
      </c>
      <c r="D148" s="46">
        <f>[1]грудень!GP49+[1]грудень!DF49</f>
        <v>0</v>
      </c>
    </row>
    <row r="149" spans="1:4" ht="18.95" customHeight="1" thickTop="1" thickBot="1">
      <c r="A149" s="47" t="s">
        <v>32</v>
      </c>
      <c r="B149" s="45">
        <v>1495</v>
      </c>
      <c r="C149" s="48">
        <f>C143+C144+C145+C146+C147+C148</f>
        <v>0</v>
      </c>
      <c r="D149" s="49">
        <f>D143+D144+D145+D146+D147+D148</f>
        <v>-5.4715201258659363E-9</v>
      </c>
    </row>
    <row r="150" spans="1:4" ht="20.25" thickTop="1" thickBot="1">
      <c r="A150" s="23" t="s">
        <v>69</v>
      </c>
      <c r="B150" s="16"/>
      <c r="C150" s="19"/>
      <c r="D150" s="20"/>
    </row>
    <row r="151" spans="1:4" ht="18.95" customHeight="1" thickTop="1" thickBot="1">
      <c r="A151" s="41" t="s">
        <v>70</v>
      </c>
      <c r="B151" s="18"/>
      <c r="C151" s="19"/>
      <c r="D151" s="20"/>
    </row>
    <row r="152" spans="1:4" ht="18.95" customHeight="1" thickTop="1" thickBot="1">
      <c r="A152" s="41" t="s">
        <v>71</v>
      </c>
      <c r="B152" s="50">
        <v>1500</v>
      </c>
      <c r="C152" s="48"/>
      <c r="D152" s="49"/>
    </row>
    <row r="153" spans="1:4" ht="18.95" customHeight="1" thickTop="1" thickBot="1">
      <c r="A153" s="41" t="s">
        <v>72</v>
      </c>
      <c r="B153" s="50">
        <v>1510</v>
      </c>
      <c r="C153" s="48"/>
      <c r="D153" s="49"/>
    </row>
    <row r="154" spans="1:4" ht="18.95" customHeight="1" thickTop="1" thickBot="1">
      <c r="A154" s="41" t="s">
        <v>73</v>
      </c>
      <c r="B154" s="50">
        <v>1520</v>
      </c>
      <c r="C154" s="48"/>
      <c r="D154" s="49"/>
    </row>
    <row r="155" spans="1:4" ht="18.95" customHeight="1" thickTop="1" thickBot="1">
      <c r="A155" s="41" t="s">
        <v>74</v>
      </c>
      <c r="B155" s="50">
        <v>1530</v>
      </c>
      <c r="C155" s="48"/>
      <c r="D155" s="49"/>
    </row>
    <row r="156" spans="1:4" ht="18.95" customHeight="1" thickTop="1" thickBot="1">
      <c r="A156" s="17" t="s">
        <v>75</v>
      </c>
      <c r="B156" s="50"/>
      <c r="C156" s="48"/>
      <c r="D156" s="49"/>
    </row>
    <row r="157" spans="1:4" ht="18.95" customHeight="1" thickTop="1" thickBot="1">
      <c r="A157" s="21" t="s">
        <v>37</v>
      </c>
      <c r="B157" s="18">
        <v>1540</v>
      </c>
      <c r="C157" s="51">
        <f>[1]січень!DX5+[1]січень!DZ5</f>
        <v>0</v>
      </c>
      <c r="D157" s="28">
        <f>[1]грудень!DX49+[1]грудень!DZ49</f>
        <v>-8.3218765212222934E-11</v>
      </c>
    </row>
    <row r="158" spans="1:4" ht="18.95" customHeight="1" thickTop="1" thickBot="1">
      <c r="A158" s="24" t="s">
        <v>38</v>
      </c>
      <c r="B158" s="18">
        <v>1545</v>
      </c>
      <c r="C158" s="19">
        <f>[1]січень!DO5+[1]січень!DQ5+[1]січень!DV5+[1]січень!DS5</f>
        <v>0</v>
      </c>
      <c r="D158" s="20"/>
    </row>
    <row r="159" spans="1:4" ht="18.95" customHeight="1" thickTop="1" thickBot="1">
      <c r="A159" s="21" t="s">
        <v>76</v>
      </c>
      <c r="B159" s="18">
        <v>1550</v>
      </c>
      <c r="C159" s="19"/>
      <c r="D159" s="20"/>
    </row>
    <row r="160" spans="1:4" ht="18.95" customHeight="1" thickTop="1" thickBot="1">
      <c r="A160" s="21" t="s">
        <v>40</v>
      </c>
      <c r="B160" s="18">
        <v>1555</v>
      </c>
      <c r="C160" s="19"/>
      <c r="D160" s="20"/>
    </row>
    <row r="161" spans="1:4" ht="18.95" customHeight="1" thickTop="1" thickBot="1">
      <c r="A161" s="21" t="s">
        <v>77</v>
      </c>
      <c r="B161" s="18">
        <v>1560</v>
      </c>
      <c r="C161" s="19">
        <f>[1]січень!ET5+[1]січень!EV5</f>
        <v>0</v>
      </c>
      <c r="D161" s="28">
        <f>[1]грудень!ET49+[1]грудень!EV49</f>
        <v>5.5297277867794037E-10</v>
      </c>
    </row>
    <row r="162" spans="1:4" ht="18.95" customHeight="1" thickTop="1" thickBot="1">
      <c r="A162" s="21" t="s">
        <v>41</v>
      </c>
      <c r="B162" s="18">
        <v>1565</v>
      </c>
      <c r="C162" s="19"/>
      <c r="D162" s="20"/>
    </row>
    <row r="163" spans="1:4" ht="18.95" customHeight="1" thickTop="1" thickBot="1">
      <c r="A163" s="21" t="s">
        <v>42</v>
      </c>
      <c r="B163" s="18">
        <v>1570</v>
      </c>
      <c r="C163" s="19"/>
      <c r="D163" s="20"/>
    </row>
    <row r="164" spans="1:4" ht="18.95" customHeight="1" thickTop="1" thickBot="1">
      <c r="A164" s="21" t="s">
        <v>78</v>
      </c>
      <c r="B164" s="18">
        <v>1575</v>
      </c>
      <c r="C164" s="19">
        <f>[1]січень!EK5</f>
        <v>0</v>
      </c>
      <c r="D164" s="28">
        <f>[1]грудень!EK49</f>
        <v>2.6375346351414919E-11</v>
      </c>
    </row>
    <row r="165" spans="1:4" ht="18.95" customHeight="1" thickTop="1" thickBot="1">
      <c r="A165" s="22" t="s">
        <v>58</v>
      </c>
      <c r="B165" s="18">
        <v>1595</v>
      </c>
      <c r="C165" s="19">
        <f>C152+C153+C154+C155+C157+C158+C159+C160+C161+C162+C163+C164</f>
        <v>0</v>
      </c>
      <c r="D165" s="20">
        <f>D152+D153+D154+D155+D157+D158+D159+D160+D161+D162+D163+D164</f>
        <v>4.9612935981713235E-10</v>
      </c>
    </row>
    <row r="166" spans="1:4" ht="20.25" thickTop="1" thickBot="1">
      <c r="A166" s="52" t="s">
        <v>79</v>
      </c>
      <c r="B166" s="16">
        <v>1600</v>
      </c>
      <c r="C166" s="26"/>
      <c r="D166" s="27"/>
    </row>
    <row r="167" spans="1:4" ht="18.95" customHeight="1" thickTop="1" thickBot="1">
      <c r="A167" s="52" t="s">
        <v>80</v>
      </c>
      <c r="B167" s="16">
        <v>1700</v>
      </c>
      <c r="C167" s="26"/>
      <c r="D167" s="27"/>
    </row>
    <row r="168" spans="1:4" ht="20.25" thickTop="1" thickBot="1">
      <c r="A168" s="29" t="s">
        <v>60</v>
      </c>
      <c r="B168" s="30">
        <v>1800</v>
      </c>
      <c r="C168" s="31">
        <f>C149+C165+C166+C167</f>
        <v>0</v>
      </c>
      <c r="D168" s="32">
        <f>D149+D165+D166+D167</f>
        <v>-4.9753907660488039E-9</v>
      </c>
    </row>
    <row r="169" spans="1:4" ht="18.75" thickTop="1">
      <c r="C169" s="53"/>
      <c r="D169" s="54"/>
    </row>
    <row r="170" spans="1:4" ht="18">
      <c r="C170" s="53"/>
      <c r="D170" s="53"/>
    </row>
    <row r="171" spans="1:4" ht="18">
      <c r="A171" t="s">
        <v>81</v>
      </c>
      <c r="C171" s="54" t="s">
        <v>82</v>
      </c>
      <c r="D171" s="54"/>
    </row>
    <row r="172" spans="1:4" ht="18">
      <c r="C172" s="53"/>
      <c r="D172" s="53"/>
    </row>
  </sheetData>
  <mergeCells count="6">
    <mergeCell ref="A25:D25"/>
    <mergeCell ref="A26:D26"/>
    <mergeCell ref="A79:A80"/>
    <mergeCell ref="B79:B80"/>
    <mergeCell ref="A139:A140"/>
    <mergeCell ref="B139:B140"/>
  </mergeCells>
  <pageMargins left="0.19685039370078741" right="0" top="0" bottom="0" header="0.51181102362204722" footer="0.51181102362204722"/>
  <pageSetup paperSize="9" scale="84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 (2)</vt:lpstr>
      <vt:lpstr>'Баланс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Olena</cp:lastModifiedBy>
  <dcterms:created xsi:type="dcterms:W3CDTF">2022-02-08T09:01:07Z</dcterms:created>
  <dcterms:modified xsi:type="dcterms:W3CDTF">2022-02-09T14:08:41Z</dcterms:modified>
</cp:coreProperties>
</file>