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'Лист3'!$A$1:$P$86</definedName>
  </definedNames>
  <calcPr fullCalcOnLoad="1"/>
</workbook>
</file>

<file path=xl/sharedStrings.xml><?xml version="1.0" encoding="utf-8"?>
<sst xmlns="http://schemas.openxmlformats.org/spreadsheetml/2006/main" count="275" uniqueCount="223">
  <si>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</si>
  <si>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</si>
  <si>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оплата праці</t>
  </si>
  <si>
    <t>комунальні послуги та енергоносії</t>
  </si>
  <si>
    <t>з них:</t>
  </si>
  <si>
    <t>РАЗОМ</t>
  </si>
  <si>
    <t>грн.</t>
  </si>
  <si>
    <t>Інші видатки на соціальний захист ветеранів війни та праці</t>
  </si>
  <si>
    <t>Всього видатків</t>
  </si>
  <si>
    <t>Разом:</t>
  </si>
  <si>
    <t>Утримання та навчально-тренувальна робота комунальних дитячо-юнацьких спортивних шкіл</t>
  </si>
  <si>
    <t>видатки споживання</t>
  </si>
  <si>
    <t>видатки розвитку</t>
  </si>
  <si>
    <t>Багатопрофільна стаціонарна медична допомога населенню</t>
  </si>
  <si>
    <t>0111</t>
  </si>
  <si>
    <t>Загальний фонд</t>
  </si>
  <si>
    <t>Спеціальний фонд</t>
  </si>
  <si>
    <t>0133</t>
  </si>
  <si>
    <t>2010</t>
  </si>
  <si>
    <t>0731</t>
  </si>
  <si>
    <t>0810</t>
  </si>
  <si>
    <t>0180</t>
  </si>
  <si>
    <t>1020</t>
  </si>
  <si>
    <t>0921</t>
  </si>
  <si>
    <t>1090</t>
  </si>
  <si>
    <t>0960</t>
  </si>
  <si>
    <t>0990</t>
  </si>
  <si>
    <t>1060</t>
  </si>
  <si>
    <t>1030</t>
  </si>
  <si>
    <t>1070</t>
  </si>
  <si>
    <t>1010</t>
  </si>
  <si>
    <t>0824</t>
  </si>
  <si>
    <t>0828</t>
  </si>
  <si>
    <t>0829</t>
  </si>
  <si>
    <t>3050</t>
  </si>
  <si>
    <t>3090</t>
  </si>
  <si>
    <t>3104</t>
  </si>
  <si>
    <t>4060</t>
  </si>
  <si>
    <t>3180</t>
  </si>
  <si>
    <t>Додаток 3</t>
  </si>
  <si>
    <t>5041</t>
  </si>
  <si>
    <t>5061</t>
  </si>
  <si>
    <t xml:space="preserve">Забезпечення діяльності місцевих центрів фізичного здоров'я населення "Спорт для всіх" та проведення фізкультурно - масових заходів серед населення регіону </t>
  </si>
  <si>
    <t>5031</t>
  </si>
  <si>
    <t>0150</t>
  </si>
  <si>
    <t>2111</t>
  </si>
  <si>
    <t>Первинна медична допомога населенню, що надається центрами первинної медичної (медико - санітарної) допомоги</t>
  </si>
  <si>
    <t>0600000</t>
  </si>
  <si>
    <t>0610000</t>
  </si>
  <si>
    <t>3160</t>
  </si>
  <si>
    <t>3032</t>
  </si>
  <si>
    <t>Надання пільг окремим категоріям громадян з оплати послуг зв'язку</t>
  </si>
  <si>
    <t>3033</t>
  </si>
  <si>
    <t>1000000</t>
  </si>
  <si>
    <t>1010000</t>
  </si>
  <si>
    <t>1014030</t>
  </si>
  <si>
    <t>4030</t>
  </si>
  <si>
    <t>Забезпечення діяльності бібліотек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</si>
  <si>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</si>
  <si>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</si>
  <si>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1014082</t>
  </si>
  <si>
    <t>4082</t>
  </si>
  <si>
    <t>1015061</t>
  </si>
  <si>
    <t>Утримання та фінансова підтримка спортивних споруд</t>
  </si>
  <si>
    <t>Інша діяльність у сфері державного управління</t>
  </si>
  <si>
    <t>Забезпечення діяльності інших закладів у сфері освіти</t>
  </si>
  <si>
    <t>Інші заходи в галузі культури і мистецтва</t>
  </si>
  <si>
    <t>3242</t>
  </si>
  <si>
    <t>Інші заходи у сфері соціального захисту і соціального забезпечення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</si>
  <si>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</si>
  <si>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</si>
  <si>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</si>
  <si>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</si>
  <si>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</si>
  <si>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0726</t>
  </si>
  <si>
    <t>Інші програми та заходи у сфері освіти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</si>
  <si>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</si>
  <si>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</si>
  <si>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</si>
  <si>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</si>
  <si>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</si>
  <si>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</si>
  <si>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позашкільної освіти закладами позашкільної освіти, заходи із позашкільної роботи з дітьми</t>
  </si>
  <si>
    <t>до рішення міської ради</t>
  </si>
  <si>
    <t>(код бюджету)</t>
  </si>
  <si>
    <t>3700000</t>
  </si>
  <si>
    <t>3710000</t>
  </si>
  <si>
    <t>3710160</t>
  </si>
  <si>
    <t>0160</t>
  </si>
  <si>
    <t>1015041</t>
  </si>
  <si>
    <t>1015031</t>
  </si>
  <si>
    <t>1010160</t>
  </si>
  <si>
    <t>0610160</t>
  </si>
  <si>
    <t>0611010</t>
  </si>
  <si>
    <t>Надання дошкільної освіти</t>
  </si>
  <si>
    <t>0910</t>
  </si>
  <si>
    <t>8710</t>
  </si>
  <si>
    <t>3210</t>
  </si>
  <si>
    <t>Компенсаційні виплати на пільговий проїзд автомобільним транспортом окремим категоріям громадян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</si>
  <si>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</si>
  <si>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Організація та проведення громадських робіт</t>
  </si>
  <si>
    <t>1050</t>
  </si>
  <si>
    <t>8340</t>
  </si>
  <si>
    <t>Природоохоронні заходи за рахунок цільових фондів</t>
  </si>
  <si>
    <t>0540</t>
  </si>
  <si>
    <t>8120</t>
  </si>
  <si>
    <t>Заходи з організації рятування на водах</t>
  </si>
  <si>
    <t>0320</t>
  </si>
  <si>
    <t>7461</t>
  </si>
  <si>
    <t>7693</t>
  </si>
  <si>
    <t>Інші заходи, пов'язані з економічною діяльністю</t>
  </si>
  <si>
    <t>0490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</si>
  <si>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</si>
  <si>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</si>
  <si>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6020</t>
  </si>
  <si>
    <t>6030</t>
  </si>
  <si>
    <t>6071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</si>
  <si>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</si>
  <si>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</si>
  <si>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</si>
  <si>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0640</t>
  </si>
  <si>
    <t>Начальник фінансового управління  міської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</si>
  <si>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</si>
  <si>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1141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</si>
  <si>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</si>
  <si>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</si>
  <si>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</si>
  <si>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Виконавчий комітет Новоодеської міської ради</t>
  </si>
  <si>
    <t xml:space="preserve"> Управління освіти Новоодеської міської ради</t>
  </si>
  <si>
    <t>Відділ культури, молоді та спорту Новоодеської міської ради</t>
  </si>
  <si>
    <t>Фінансове управління Новоодеської міської ради</t>
  </si>
  <si>
    <t>0611021</t>
  </si>
  <si>
    <t>1021</t>
  </si>
  <si>
    <t>0611070</t>
  </si>
  <si>
    <t>0611141</t>
  </si>
  <si>
    <t>0611142</t>
  </si>
  <si>
    <t>1142</t>
  </si>
  <si>
    <t>0611151</t>
  </si>
  <si>
    <t>1151</t>
  </si>
  <si>
    <t>0619770</t>
  </si>
  <si>
    <t>1014081</t>
  </si>
  <si>
    <t>4081</t>
  </si>
  <si>
    <t>Забезпечення діяльності інших закладів в галузі культури і мистецтва</t>
  </si>
  <si>
    <t>1011080</t>
  </si>
  <si>
    <t>1080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</si>
  <si>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</si>
  <si>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</si>
  <si>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 xml:space="preserve">                                    Тетяна ЛИТВИНЕНКО</t>
  </si>
  <si>
    <t>7130</t>
  </si>
  <si>
    <t>0421</t>
  </si>
  <si>
    <t>Здійснення заходів із землеустрою</t>
  </si>
  <si>
    <t>0800000</t>
  </si>
  <si>
    <t>0810160</t>
  </si>
  <si>
    <t>0810000</t>
  </si>
  <si>
    <t xml:space="preserve"> Управління соціального захисту населення                                Новоодеської міської ради</t>
  </si>
  <si>
    <t>0200000</t>
  </si>
  <si>
    <t>0210000</t>
  </si>
  <si>
    <t>0210150</t>
  </si>
  <si>
    <t>0210180</t>
  </si>
  <si>
    <t>0212010</t>
  </si>
  <si>
    <t>0212111</t>
  </si>
  <si>
    <t>0213210</t>
  </si>
  <si>
    <t>0216020</t>
  </si>
  <si>
    <t>0216030</t>
  </si>
  <si>
    <t>0216071</t>
  </si>
  <si>
    <t>0217130</t>
  </si>
  <si>
    <t>0217461</t>
  </si>
  <si>
    <t>0217693</t>
  </si>
  <si>
    <t>0218120</t>
  </si>
  <si>
    <t>0218340</t>
  </si>
  <si>
    <t>0218710</t>
  </si>
  <si>
    <t>0813032</t>
  </si>
  <si>
    <t>0813033</t>
  </si>
  <si>
    <t>0813050</t>
  </si>
  <si>
    <t>0813090</t>
  </si>
  <si>
    <t>0813104</t>
  </si>
  <si>
    <t>0813160</t>
  </si>
  <si>
    <t>0813171</t>
  </si>
  <si>
    <t>0813180</t>
  </si>
  <si>
    <t>0813191</t>
  </si>
  <si>
    <t>0813242</t>
  </si>
  <si>
    <t>0219710</t>
  </si>
  <si>
    <t>Забезпечення діяльності інклюзивно - ресурсних центрів за рахунок коштів місцевого бюджету</t>
  </si>
  <si>
    <t>Резервний фонд місцевого бюджету</t>
  </si>
  <si>
    <t>0218240</t>
  </si>
  <si>
    <t>8240</t>
  </si>
  <si>
    <t>0380</t>
  </si>
  <si>
    <t>Заходи та роботи з територіальної оборони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</si>
  <si>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</si>
  <si>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</si>
  <si>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</si>
  <si>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0216013</t>
  </si>
  <si>
    <t>6013</t>
  </si>
  <si>
    <t>Забезпечення діяльності водопровідно - каналізаційного господарства</t>
  </si>
  <si>
    <t>0613033</t>
  </si>
  <si>
    <t>Відшкодування різниці між розміром ціни (тарифу) на теплову енергію, у тому числі її виробництво, транспортування, 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</si>
  <si>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Надання спеціалізованої освіти мистецькими школами</t>
  </si>
  <si>
    <t xml:space="preserve">             Уточнений розподіл видатків бюджету Новоодеської міської територіальної громади на 2023 рік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</si>
  <si>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</si>
  <si>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</si>
  <si>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1031</t>
  </si>
  <si>
    <t xml:space="preserve">Надання загальної середньої освіти закладами загальної середньої освіти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</si>
  <si>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</si>
  <si>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</si>
  <si>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</si>
  <si>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</si>
  <si>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</si>
  <si>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</si>
  <si>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0219770</t>
  </si>
  <si>
    <t xml:space="preserve">Інші субвенції з місцевого бюджету 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</si>
  <si>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</si>
  <si>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</si>
  <si>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</si>
  <si>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0217540</t>
  </si>
  <si>
    <t>7540</t>
  </si>
  <si>
    <t>0460</t>
  </si>
  <si>
    <t xml:space="preserve">Реалізація заходів, спрямованих на підвищення доступності широкосмугового доступу до Інтернету в сільській місцевості </t>
  </si>
  <si>
    <t>Видатки, що здійснюються за рахунок залишку коштів цільових субвенцій з державного бюджету</t>
  </si>
  <si>
    <t xml:space="preserve">від 05 травня  2023 року № 1 </t>
  </si>
  <si>
    <t>0617321</t>
  </si>
  <si>
    <t>7321</t>
  </si>
  <si>
    <t>0443</t>
  </si>
  <si>
    <t>Будівництво освітніх установ та закладів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</si>
</sst>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₴&quot;;\-#,##0\ &quot;₴&quot;"/>
    <numFmt numFmtId="183" formatCode="#,##0\ &quot;₴&quot;;[Red]\-#,##0\ &quot;₴&quot;"/>
    <numFmt numFmtId="184" formatCode="#,##0.00\ &quot;₴&quot;;\-#,##0.00\ &quot;₴&quot;"/>
    <numFmt numFmtId="185" formatCode="#,##0.00\ &quot;₴&quot;;[Red]\-#,##0.00\ &quot;₴&quot;"/>
    <numFmt numFmtId="186" formatCode="_-* #,##0\ &quot;₴&quot;_-;\-* #,##0\ &quot;₴&quot;_-;_-* &quot;-&quot;\ &quot;₴&quot;_-;_-@_-"/>
    <numFmt numFmtId="187" formatCode="_-* #,##0\ _₴_-;\-* #,##0\ _₴_-;_-* &quot;-&quot;\ _₴_-;_-@_-"/>
    <numFmt numFmtId="188" formatCode="_-* #,##0.00\ &quot;₴&quot;_-;\-* #,##0.00\ &quot;₴&quot;_-;_-* &quot;-&quot;??\ &quot;₴&quot;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000000"/>
    <numFmt numFmtId="218" formatCode="0.00000000"/>
    <numFmt numFmtId="219" formatCode="0.0000000"/>
    <numFmt numFmtId="220" formatCode="0.000000"/>
    <numFmt numFmtId="221" formatCode="0.00000"/>
    <numFmt numFmtId="222" formatCode="0.0000"/>
    <numFmt numFmtId="223" formatCode="0.000"/>
    <numFmt numFmtId="224" formatCode="0.0000000000"/>
  </numFmts>
  <fonts count="3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color indexed="6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top"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2" fontId="0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top"/>
    </xf>
    <xf numFmtId="2" fontId="0" fillId="0" borderId="0" xfId="0" applyNumberFormat="1" applyFont="1" applyAlignment="1">
      <alignment/>
    </xf>
    <xf numFmtId="2" fontId="1" fillId="0" borderId="10" xfId="0" applyNumberFormat="1" applyFont="1" applyBorder="1" applyAlignment="1">
      <alignment vertical="top"/>
    </xf>
    <xf numFmtId="2" fontId="1" fillId="0" borderId="14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1" fillId="0" borderId="11" xfId="0" applyNumberFormat="1" applyFont="1" applyBorder="1" applyAlignment="1">
      <alignment vertical="top"/>
    </xf>
    <xf numFmtId="2" fontId="3" fillId="0" borderId="14" xfId="0" applyNumberFormat="1" applyFont="1" applyBorder="1" applyAlignment="1">
      <alignment vertical="top"/>
    </xf>
    <xf numFmtId="212" fontId="0" fillId="0" borderId="0" xfId="0" applyNumberFormat="1" applyFont="1" applyAlignment="1">
      <alignment/>
    </xf>
    <xf numFmtId="21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wrapText="1"/>
    </xf>
    <xf numFmtId="4" fontId="1" fillId="0" borderId="10" xfId="54" applyNumberFormat="1" applyFont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wrapText="1"/>
    </xf>
    <xf numFmtId="2" fontId="1" fillId="0" borderId="10" xfId="0" applyNumberFormat="1" applyFont="1" applyFill="1" applyBorder="1" applyAlignment="1">
      <alignment vertical="top"/>
    </xf>
    <xf numFmtId="2" fontId="30" fillId="0" borderId="10" xfId="0" applyNumberFormat="1" applyFont="1" applyBorder="1" applyAlignment="1">
      <alignment vertical="top"/>
    </xf>
    <xf numFmtId="2" fontId="31" fillId="0" borderId="10" xfId="0" applyNumberFormat="1" applyFont="1" applyBorder="1" applyAlignment="1">
      <alignment vertical="top"/>
    </xf>
    <xf numFmtId="2" fontId="31" fillId="0" borderId="14" xfId="0" applyNumberFormat="1" applyFont="1" applyBorder="1" applyAlignment="1">
      <alignment vertical="top"/>
    </xf>
    <xf numFmtId="2" fontId="31" fillId="0" borderId="14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222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3"/>
  <sheetViews>
    <sheetView tabSelected="1" view="pageBreakPreview" zoomScaleSheetLayoutView="100" zoomScalePageLayoutView="0" workbookViewId="0" topLeftCell="A1">
      <pane xSplit="4" ySplit="12" topLeftCell="E1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P49" sqref="P49:P50"/>
    </sheetView>
  </sheetViews>
  <sheetFormatPr defaultColWidth="9.140625" defaultRowHeight="12.75"/>
  <cols>
    <col min="1" max="2" width="10.421875" style="0" customWidth="1"/>
    <col min="3" max="3" width="11.57421875" style="0" customWidth="1"/>
    <col min="4" max="4" width="50.28125" style="0" customWidth="1"/>
    <col min="5" max="5" width="11.28125" style="0" customWidth="1"/>
    <col min="6" max="6" width="11.140625" style="0" customWidth="1"/>
    <col min="7" max="7" width="10.8515625" style="0" customWidth="1"/>
    <col min="8" max="8" width="10.00390625" style="0" customWidth="1"/>
    <col min="9" max="9" width="8.57421875" style="0" customWidth="1"/>
    <col min="10" max="10" width="10.00390625" style="0" bestFit="1" customWidth="1"/>
    <col min="11" max="11" width="9.7109375" style="0" customWidth="1"/>
    <col min="12" max="12" width="9.00390625" style="0" customWidth="1"/>
    <col min="13" max="13" width="8.8515625" style="0" customWidth="1"/>
    <col min="14" max="14" width="10.140625" style="0" customWidth="1"/>
    <col min="15" max="15" width="8.8515625" style="0" customWidth="1"/>
    <col min="16" max="16" width="10.7109375" style="0" customWidth="1"/>
    <col min="17" max="17" width="7.421875" style="0" customWidth="1"/>
  </cols>
  <sheetData>
    <row r="1" spans="3:16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8" t="s">
        <v>39</v>
      </c>
      <c r="O1" s="68"/>
      <c r="P1" s="68"/>
    </row>
    <row r="2" spans="3:16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83</v>
      </c>
      <c r="O2" s="1"/>
      <c r="P2" s="1"/>
    </row>
    <row r="3" spans="3:16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218</v>
      </c>
      <c r="O3" s="1"/>
      <c r="P3" s="1"/>
    </row>
    <row r="4" spans="3:16" ht="15.75">
      <c r="C4" s="1"/>
      <c r="D4" s="69" t="s">
        <v>197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1"/>
    </row>
    <row r="5" spans="1:16" ht="15.75">
      <c r="A5" s="65">
        <v>1455000000</v>
      </c>
      <c r="B5" s="65"/>
      <c r="C5" s="1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1"/>
    </row>
    <row r="6" spans="1:16" ht="12.75" customHeight="1">
      <c r="A6" s="64" t="s">
        <v>84</v>
      </c>
      <c r="B6" s="64"/>
      <c r="C6" s="1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"/>
    </row>
    <row r="7" spans="3:16" ht="11.25" customHeight="1">
      <c r="C7" s="1"/>
      <c r="D7" s="1"/>
      <c r="E7" s="1"/>
      <c r="F7" s="1"/>
      <c r="G7" s="8"/>
      <c r="H7" s="8"/>
      <c r="I7" s="8"/>
      <c r="J7" s="8"/>
      <c r="K7" s="8"/>
      <c r="L7" s="8"/>
      <c r="M7" s="1"/>
      <c r="N7" s="1"/>
      <c r="O7" s="1"/>
      <c r="P7" s="1" t="s">
        <v>6</v>
      </c>
    </row>
    <row r="8" spans="1:16" ht="24" customHeight="1">
      <c r="A8" s="67" t="s">
        <v>76</v>
      </c>
      <c r="B8" s="70" t="s">
        <v>77</v>
      </c>
      <c r="C8" s="67" t="s">
        <v>78</v>
      </c>
      <c r="D8" s="67" t="s">
        <v>81</v>
      </c>
      <c r="E8" s="66" t="s">
        <v>15</v>
      </c>
      <c r="F8" s="66"/>
      <c r="G8" s="66"/>
      <c r="H8" s="66"/>
      <c r="I8" s="66"/>
      <c r="J8" s="66" t="s">
        <v>16</v>
      </c>
      <c r="K8" s="66"/>
      <c r="L8" s="66"/>
      <c r="M8" s="66"/>
      <c r="N8" s="66"/>
      <c r="O8" s="66"/>
      <c r="P8" s="66" t="s">
        <v>5</v>
      </c>
    </row>
    <row r="9" spans="1:16" ht="12.75" customHeight="1">
      <c r="A9" s="67"/>
      <c r="B9" s="71"/>
      <c r="C9" s="67"/>
      <c r="D9" s="67"/>
      <c r="E9" s="66" t="s">
        <v>79</v>
      </c>
      <c r="F9" s="67" t="s">
        <v>11</v>
      </c>
      <c r="G9" s="66" t="s">
        <v>4</v>
      </c>
      <c r="H9" s="66"/>
      <c r="I9" s="67" t="s">
        <v>12</v>
      </c>
      <c r="J9" s="66" t="s">
        <v>79</v>
      </c>
      <c r="K9" s="70" t="s">
        <v>80</v>
      </c>
      <c r="L9" s="67" t="s">
        <v>11</v>
      </c>
      <c r="M9" s="66" t="s">
        <v>4</v>
      </c>
      <c r="N9" s="66"/>
      <c r="O9" s="67" t="s">
        <v>12</v>
      </c>
      <c r="P9" s="66"/>
    </row>
    <row r="10" spans="1:16" ht="12.75" customHeight="1">
      <c r="A10" s="67"/>
      <c r="B10" s="71"/>
      <c r="C10" s="67"/>
      <c r="D10" s="67"/>
      <c r="E10" s="66"/>
      <c r="F10" s="67"/>
      <c r="G10" s="67" t="s">
        <v>2</v>
      </c>
      <c r="H10" s="67" t="s">
        <v>3</v>
      </c>
      <c r="I10" s="67"/>
      <c r="J10" s="66"/>
      <c r="K10" s="71"/>
      <c r="L10" s="67"/>
      <c r="M10" s="67" t="s">
        <v>2</v>
      </c>
      <c r="N10" s="67" t="s">
        <v>3</v>
      </c>
      <c r="O10" s="67"/>
      <c r="P10" s="66"/>
    </row>
    <row r="11" spans="1:16" ht="54" customHeight="1">
      <c r="A11" s="67"/>
      <c r="B11" s="72"/>
      <c r="C11" s="67"/>
      <c r="D11" s="67"/>
      <c r="E11" s="66"/>
      <c r="F11" s="67"/>
      <c r="G11" s="67"/>
      <c r="H11" s="67"/>
      <c r="I11" s="67"/>
      <c r="J11" s="66"/>
      <c r="K11" s="72"/>
      <c r="L11" s="67"/>
      <c r="M11" s="67"/>
      <c r="N11" s="67"/>
      <c r="O11" s="67"/>
      <c r="P11" s="66"/>
    </row>
    <row r="12" spans="1:16" ht="10.5" customHeight="1">
      <c r="A12" s="12">
        <v>1</v>
      </c>
      <c r="B12" s="12">
        <v>2</v>
      </c>
      <c r="C12" s="12">
        <v>3</v>
      </c>
      <c r="D12" s="12">
        <v>4</v>
      </c>
      <c r="E12" s="13">
        <v>5</v>
      </c>
      <c r="F12" s="13">
        <v>6</v>
      </c>
      <c r="G12" s="12">
        <v>7</v>
      </c>
      <c r="H12" s="12">
        <v>8</v>
      </c>
      <c r="I12" s="12">
        <v>9</v>
      </c>
      <c r="J12" s="13">
        <v>10</v>
      </c>
      <c r="K12" s="13">
        <v>11</v>
      </c>
      <c r="L12" s="12">
        <v>12</v>
      </c>
      <c r="M12" s="12">
        <v>13</v>
      </c>
      <c r="N12" s="12">
        <v>14</v>
      </c>
      <c r="O12" s="12">
        <v>15</v>
      </c>
      <c r="P12" s="13">
        <v>16</v>
      </c>
    </row>
    <row r="13" spans="1:16" ht="12.75">
      <c r="A13" s="16" t="s">
        <v>155</v>
      </c>
      <c r="B13" s="16"/>
      <c r="C13" s="17"/>
      <c r="D13" s="32" t="s">
        <v>127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ht="12.75">
      <c r="A14" s="16" t="s">
        <v>156</v>
      </c>
      <c r="B14" s="16"/>
      <c r="C14" s="17"/>
      <c r="D14" s="32" t="s">
        <v>127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s="11" customFormat="1" ht="33.75">
      <c r="A15" s="18" t="s">
        <v>157</v>
      </c>
      <c r="B15" s="18" t="s">
        <v>44</v>
      </c>
      <c r="C15" s="18" t="s">
        <v>14</v>
      </c>
      <c r="D15" s="19" t="s">
        <v>122</v>
      </c>
      <c r="E15" s="42">
        <f>F15+I15</f>
        <v>15574754</v>
      </c>
      <c r="F15" s="42">
        <v>15574754</v>
      </c>
      <c r="G15" s="42">
        <v>10905241</v>
      </c>
      <c r="H15" s="42">
        <v>1406500</v>
      </c>
      <c r="I15" s="42"/>
      <c r="J15" s="42">
        <f>L15+O15</f>
        <v>0</v>
      </c>
      <c r="K15" s="42"/>
      <c r="L15" s="42"/>
      <c r="M15" s="42"/>
      <c r="N15" s="42"/>
      <c r="O15" s="42"/>
      <c r="P15" s="42">
        <f>E15+J15</f>
        <v>15574754</v>
      </c>
      <c r="Q15" s="39"/>
    </row>
    <row r="16" spans="1:16" s="11" customFormat="1" ht="12.75">
      <c r="A16" s="18" t="s">
        <v>158</v>
      </c>
      <c r="B16" s="18" t="s">
        <v>21</v>
      </c>
      <c r="C16" s="18" t="s">
        <v>17</v>
      </c>
      <c r="D16" s="19" t="s">
        <v>64</v>
      </c>
      <c r="E16" s="42">
        <f aca="true" t="shared" si="0" ref="E16:E35">F16+I16</f>
        <v>149587</v>
      </c>
      <c r="F16" s="42">
        <v>149587</v>
      </c>
      <c r="G16" s="42">
        <v>114415</v>
      </c>
      <c r="H16" s="42"/>
      <c r="I16" s="42"/>
      <c r="J16" s="42">
        <f aca="true" t="shared" si="1" ref="J16:J35">L16+O16</f>
        <v>0</v>
      </c>
      <c r="K16" s="42"/>
      <c r="L16" s="42"/>
      <c r="M16" s="42"/>
      <c r="N16" s="42"/>
      <c r="O16" s="42"/>
      <c r="P16" s="42">
        <f>E16+J16</f>
        <v>149587</v>
      </c>
    </row>
    <row r="17" spans="1:17" s="11" customFormat="1" ht="12.75">
      <c r="A17" s="18" t="s">
        <v>159</v>
      </c>
      <c r="B17" s="18" t="s">
        <v>18</v>
      </c>
      <c r="C17" s="18" t="s">
        <v>19</v>
      </c>
      <c r="D17" s="19" t="s">
        <v>13</v>
      </c>
      <c r="E17" s="42">
        <f t="shared" si="0"/>
        <v>9114858</v>
      </c>
      <c r="F17" s="42">
        <v>9114858</v>
      </c>
      <c r="G17" s="42"/>
      <c r="H17" s="42"/>
      <c r="I17" s="42"/>
      <c r="J17" s="42">
        <f t="shared" si="1"/>
        <v>3850000</v>
      </c>
      <c r="K17" s="42">
        <v>3850000</v>
      </c>
      <c r="L17" s="42"/>
      <c r="M17" s="42"/>
      <c r="N17" s="42"/>
      <c r="O17" s="42">
        <v>3850000</v>
      </c>
      <c r="P17" s="42">
        <f>E17+J17</f>
        <v>12964858</v>
      </c>
      <c r="Q17" s="39"/>
    </row>
    <row r="18" spans="1:16" s="11" customFormat="1" ht="22.5">
      <c r="A18" s="18" t="s">
        <v>160</v>
      </c>
      <c r="B18" s="18" t="s">
        <v>45</v>
      </c>
      <c r="C18" s="18" t="s">
        <v>74</v>
      </c>
      <c r="D18" s="19" t="s">
        <v>46</v>
      </c>
      <c r="E18" s="42">
        <f t="shared" si="0"/>
        <v>1827726</v>
      </c>
      <c r="F18" s="42">
        <v>1827726</v>
      </c>
      <c r="G18" s="42"/>
      <c r="H18" s="42"/>
      <c r="I18" s="42"/>
      <c r="J18" s="42">
        <f t="shared" si="1"/>
        <v>0</v>
      </c>
      <c r="K18" s="42"/>
      <c r="L18" s="42"/>
      <c r="M18" s="42"/>
      <c r="N18" s="42"/>
      <c r="O18" s="42"/>
      <c r="P18" s="42">
        <f>E18+J18</f>
        <v>1827726</v>
      </c>
    </row>
    <row r="19" spans="1:16" s="11" customFormat="1" ht="12.75">
      <c r="A19" s="18" t="s">
        <v>161</v>
      </c>
      <c r="B19" s="18" t="s">
        <v>97</v>
      </c>
      <c r="C19" s="18" t="s">
        <v>101</v>
      </c>
      <c r="D19" s="19" t="s">
        <v>100</v>
      </c>
      <c r="E19" s="42">
        <f t="shared" si="0"/>
        <v>416752</v>
      </c>
      <c r="F19" s="42">
        <v>416752</v>
      </c>
      <c r="G19" s="42">
        <v>341600</v>
      </c>
      <c r="H19" s="42"/>
      <c r="I19" s="42"/>
      <c r="J19" s="42">
        <f t="shared" si="1"/>
        <v>0</v>
      </c>
      <c r="K19" s="42"/>
      <c r="L19" s="42"/>
      <c r="M19" s="42"/>
      <c r="N19" s="42"/>
      <c r="O19" s="42"/>
      <c r="P19" s="42">
        <f aca="true" t="shared" si="2" ref="P19:P24">E19+J19</f>
        <v>416752</v>
      </c>
    </row>
    <row r="20" spans="1:16" s="11" customFormat="1" ht="13.5" customHeight="1">
      <c r="A20" s="18" t="s">
        <v>191</v>
      </c>
      <c r="B20" s="18" t="s">
        <v>192</v>
      </c>
      <c r="C20" s="18" t="s">
        <v>117</v>
      </c>
      <c r="D20" s="19" t="s">
        <v>193</v>
      </c>
      <c r="E20" s="42">
        <f t="shared" si="0"/>
        <v>800000</v>
      </c>
      <c r="F20" s="42">
        <v>800000</v>
      </c>
      <c r="G20" s="42"/>
      <c r="H20" s="42"/>
      <c r="I20" s="42"/>
      <c r="J20" s="42">
        <f t="shared" si="1"/>
        <v>0</v>
      </c>
      <c r="K20" s="42"/>
      <c r="L20" s="42"/>
      <c r="M20" s="42"/>
      <c r="N20" s="42"/>
      <c r="O20" s="42"/>
      <c r="P20" s="42">
        <f t="shared" si="2"/>
        <v>800000</v>
      </c>
    </row>
    <row r="21" spans="1:16" s="11" customFormat="1" ht="22.5" customHeight="1">
      <c r="A21" s="18" t="s">
        <v>162</v>
      </c>
      <c r="B21" s="18" t="s">
        <v>114</v>
      </c>
      <c r="C21" s="18" t="s">
        <v>117</v>
      </c>
      <c r="D21" s="19" t="s">
        <v>118</v>
      </c>
      <c r="E21" s="42">
        <f t="shared" si="0"/>
        <v>3799993</v>
      </c>
      <c r="F21" s="42">
        <v>3799993</v>
      </c>
      <c r="G21" s="42"/>
      <c r="H21" s="42"/>
      <c r="I21" s="42"/>
      <c r="J21" s="42">
        <f>L21+O21</f>
        <v>4655500</v>
      </c>
      <c r="K21" s="42">
        <v>4655500</v>
      </c>
      <c r="L21" s="42"/>
      <c r="M21" s="42"/>
      <c r="N21" s="42"/>
      <c r="O21" s="42">
        <v>4655500</v>
      </c>
      <c r="P21" s="42">
        <f t="shared" si="2"/>
        <v>8455493</v>
      </c>
    </row>
    <row r="22" spans="1:16" s="11" customFormat="1" ht="12.75">
      <c r="A22" s="18" t="s">
        <v>163</v>
      </c>
      <c r="B22" s="18" t="s">
        <v>115</v>
      </c>
      <c r="C22" s="18" t="s">
        <v>117</v>
      </c>
      <c r="D22" s="19" t="s">
        <v>119</v>
      </c>
      <c r="E22" s="42">
        <f t="shared" si="0"/>
        <v>3060280</v>
      </c>
      <c r="F22" s="42">
        <v>3060280</v>
      </c>
      <c r="G22" s="42"/>
      <c r="H22" s="42">
        <v>1580000</v>
      </c>
      <c r="I22" s="42"/>
      <c r="J22" s="42">
        <f t="shared" si="1"/>
        <v>70000</v>
      </c>
      <c r="K22" s="42">
        <v>70000</v>
      </c>
      <c r="L22" s="42"/>
      <c r="M22" s="42"/>
      <c r="N22" s="42"/>
      <c r="O22" s="42">
        <v>70000</v>
      </c>
      <c r="P22" s="42">
        <f t="shared" si="2"/>
        <v>3130280</v>
      </c>
    </row>
    <row r="23" spans="1:16" s="11" customFormat="1" ht="56.25" customHeight="1">
      <c r="A23" s="18" t="s">
        <v>164</v>
      </c>
      <c r="B23" s="18" t="s">
        <v>116</v>
      </c>
      <c r="C23" s="18" t="s">
        <v>120</v>
      </c>
      <c r="D23" s="19" t="s">
        <v>195</v>
      </c>
      <c r="E23" s="42">
        <f t="shared" si="0"/>
        <v>1899600</v>
      </c>
      <c r="F23" s="42">
        <v>1899600</v>
      </c>
      <c r="G23" s="42"/>
      <c r="H23" s="42"/>
      <c r="I23" s="42"/>
      <c r="J23" s="42">
        <f t="shared" si="1"/>
        <v>0</v>
      </c>
      <c r="K23" s="42"/>
      <c r="L23" s="42"/>
      <c r="M23" s="42"/>
      <c r="N23" s="42"/>
      <c r="O23" s="42"/>
      <c r="P23" s="42">
        <f t="shared" si="2"/>
        <v>1899600</v>
      </c>
    </row>
    <row r="24" spans="1:16" s="11" customFormat="1" ht="12.75">
      <c r="A24" s="18" t="s">
        <v>165</v>
      </c>
      <c r="B24" s="18" t="s">
        <v>148</v>
      </c>
      <c r="C24" s="18" t="s">
        <v>149</v>
      </c>
      <c r="D24" s="19" t="s">
        <v>150</v>
      </c>
      <c r="E24" s="42">
        <f t="shared" si="0"/>
        <v>100000</v>
      </c>
      <c r="F24" s="42">
        <v>100000</v>
      </c>
      <c r="G24" s="42"/>
      <c r="H24" s="42"/>
      <c r="I24" s="42"/>
      <c r="J24" s="42">
        <f t="shared" si="1"/>
        <v>793935.66</v>
      </c>
      <c r="K24" s="42"/>
      <c r="L24" s="42">
        <v>793935.66</v>
      </c>
      <c r="M24" s="42"/>
      <c r="N24" s="42"/>
      <c r="O24" s="42"/>
      <c r="P24" s="42">
        <f t="shared" si="2"/>
        <v>893935.66</v>
      </c>
    </row>
    <row r="25" spans="1:16" s="14" customFormat="1" ht="22.5">
      <c r="A25" s="18" t="s">
        <v>166</v>
      </c>
      <c r="B25" s="18" t="s">
        <v>108</v>
      </c>
      <c r="C25" s="18" t="s">
        <v>113</v>
      </c>
      <c r="D25" s="19" t="s">
        <v>112</v>
      </c>
      <c r="E25" s="42">
        <f t="shared" si="0"/>
        <v>7188819</v>
      </c>
      <c r="F25" s="42">
        <v>7188819</v>
      </c>
      <c r="G25" s="42"/>
      <c r="H25" s="42"/>
      <c r="I25" s="42"/>
      <c r="J25" s="42">
        <f t="shared" si="1"/>
        <v>0</v>
      </c>
      <c r="K25" s="42"/>
      <c r="L25" s="42"/>
      <c r="M25" s="42"/>
      <c r="N25" s="42"/>
      <c r="O25" s="42"/>
      <c r="P25" s="42">
        <f aca="true" t="shared" si="3" ref="P25:P35">E25+J25</f>
        <v>7188819</v>
      </c>
    </row>
    <row r="26" spans="1:16" s="14" customFormat="1" ht="22.5">
      <c r="A26" s="18" t="s">
        <v>213</v>
      </c>
      <c r="B26" s="18" t="s">
        <v>214</v>
      </c>
      <c r="C26" s="18" t="s">
        <v>215</v>
      </c>
      <c r="D26" s="19" t="s">
        <v>216</v>
      </c>
      <c r="E26" s="42">
        <f t="shared" si="0"/>
        <v>373600</v>
      </c>
      <c r="F26" s="42">
        <v>373600</v>
      </c>
      <c r="G26" s="42"/>
      <c r="H26" s="42"/>
      <c r="I26" s="42"/>
      <c r="J26" s="42"/>
      <c r="K26" s="42"/>
      <c r="L26" s="42"/>
      <c r="M26" s="42"/>
      <c r="N26" s="42"/>
      <c r="O26" s="42"/>
      <c r="P26" s="42">
        <f t="shared" si="3"/>
        <v>373600</v>
      </c>
    </row>
    <row r="27" spans="1:16" s="14" customFormat="1" ht="12.75">
      <c r="A27" s="18" t="s">
        <v>167</v>
      </c>
      <c r="B27" s="18" t="s">
        <v>109</v>
      </c>
      <c r="C27" s="18" t="s">
        <v>111</v>
      </c>
      <c r="D27" s="19" t="s">
        <v>110</v>
      </c>
      <c r="E27" s="42">
        <f t="shared" si="0"/>
        <v>24522</v>
      </c>
      <c r="F27" s="42">
        <v>24522</v>
      </c>
      <c r="G27" s="42"/>
      <c r="H27" s="42"/>
      <c r="I27" s="42"/>
      <c r="J27" s="42">
        <f t="shared" si="1"/>
        <v>0</v>
      </c>
      <c r="K27" s="42"/>
      <c r="L27" s="42"/>
      <c r="M27" s="42"/>
      <c r="N27" s="42"/>
      <c r="O27" s="42"/>
      <c r="P27" s="42">
        <f t="shared" si="3"/>
        <v>24522</v>
      </c>
    </row>
    <row r="28" spans="1:16" s="14" customFormat="1" ht="22.5">
      <c r="A28" s="18" t="s">
        <v>188</v>
      </c>
      <c r="B28" s="18" t="s">
        <v>189</v>
      </c>
      <c r="C28" s="18" t="s">
        <v>107</v>
      </c>
      <c r="D28" s="19" t="s">
        <v>190</v>
      </c>
      <c r="E28" s="42">
        <f t="shared" si="0"/>
        <v>100000</v>
      </c>
      <c r="F28" s="42">
        <v>100000</v>
      </c>
      <c r="G28" s="42"/>
      <c r="H28" s="42"/>
      <c r="I28" s="42"/>
      <c r="J28" s="42">
        <f t="shared" si="1"/>
        <v>0</v>
      </c>
      <c r="K28" s="42"/>
      <c r="L28" s="42"/>
      <c r="M28" s="42"/>
      <c r="N28" s="42"/>
      <c r="O28" s="42"/>
      <c r="P28" s="42">
        <f t="shared" si="3"/>
        <v>100000</v>
      </c>
    </row>
    <row r="29" spans="1:16" s="14" customFormat="1" ht="12.75">
      <c r="A29" s="18" t="s">
        <v>168</v>
      </c>
      <c r="B29" s="18" t="s">
        <v>105</v>
      </c>
      <c r="C29" s="18" t="s">
        <v>107</v>
      </c>
      <c r="D29" s="19" t="s">
        <v>106</v>
      </c>
      <c r="E29" s="42">
        <f t="shared" si="0"/>
        <v>791614</v>
      </c>
      <c r="F29" s="42">
        <v>791614</v>
      </c>
      <c r="G29" s="42">
        <v>572970</v>
      </c>
      <c r="H29" s="42">
        <v>49620</v>
      </c>
      <c r="I29" s="42"/>
      <c r="J29" s="42">
        <f t="shared" si="1"/>
        <v>0</v>
      </c>
      <c r="K29" s="42"/>
      <c r="L29" s="42"/>
      <c r="M29" s="42"/>
      <c r="N29" s="42"/>
      <c r="O29" s="42"/>
      <c r="P29" s="42">
        <f t="shared" si="3"/>
        <v>791614</v>
      </c>
    </row>
    <row r="30" spans="1:16" s="14" customFormat="1" ht="12.75">
      <c r="A30" s="18" t="s">
        <v>184</v>
      </c>
      <c r="B30" s="18" t="s">
        <v>185</v>
      </c>
      <c r="C30" s="18" t="s">
        <v>186</v>
      </c>
      <c r="D30" s="19" t="s">
        <v>187</v>
      </c>
      <c r="E30" s="42">
        <f t="shared" si="0"/>
        <v>10000</v>
      </c>
      <c r="F30" s="42">
        <v>10000</v>
      </c>
      <c r="G30" s="42"/>
      <c r="H30" s="42"/>
      <c r="I30" s="42"/>
      <c r="J30" s="42">
        <f t="shared" si="1"/>
        <v>0</v>
      </c>
      <c r="K30" s="42"/>
      <c r="L30" s="42"/>
      <c r="M30" s="42"/>
      <c r="N30" s="42"/>
      <c r="O30" s="42"/>
      <c r="P30" s="42">
        <f t="shared" si="3"/>
        <v>10000</v>
      </c>
    </row>
    <row r="31" spans="1:17" s="14" customFormat="1" ht="12.75" customHeight="1">
      <c r="A31" s="18" t="s">
        <v>169</v>
      </c>
      <c r="B31" s="18" t="s">
        <v>102</v>
      </c>
      <c r="C31" s="18" t="s">
        <v>104</v>
      </c>
      <c r="D31" s="22" t="s">
        <v>103</v>
      </c>
      <c r="E31" s="42">
        <f t="shared" si="0"/>
        <v>0</v>
      </c>
      <c r="F31" s="42"/>
      <c r="G31" s="42"/>
      <c r="H31" s="42"/>
      <c r="I31" s="42"/>
      <c r="J31" s="42">
        <f t="shared" si="1"/>
        <v>791050</v>
      </c>
      <c r="K31" s="42"/>
      <c r="L31" s="42">
        <v>791050</v>
      </c>
      <c r="M31" s="42"/>
      <c r="N31" s="42"/>
      <c r="O31" s="42"/>
      <c r="P31" s="42">
        <f t="shared" si="3"/>
        <v>791050</v>
      </c>
      <c r="Q31" s="15"/>
    </row>
    <row r="32" spans="1:16" s="11" customFormat="1" ht="10.5" customHeight="1">
      <c r="A32" s="18" t="s">
        <v>170</v>
      </c>
      <c r="B32" s="18" t="s">
        <v>96</v>
      </c>
      <c r="C32" s="18" t="s">
        <v>17</v>
      </c>
      <c r="D32" s="19" t="s">
        <v>183</v>
      </c>
      <c r="E32" s="42">
        <v>50000</v>
      </c>
      <c r="F32" s="42"/>
      <c r="G32" s="42"/>
      <c r="H32" s="42"/>
      <c r="I32" s="42"/>
      <c r="J32" s="42">
        <f t="shared" si="1"/>
        <v>0</v>
      </c>
      <c r="K32" s="42"/>
      <c r="L32" s="42"/>
      <c r="M32" s="42"/>
      <c r="N32" s="42"/>
      <c r="O32" s="42"/>
      <c r="P32" s="42">
        <f t="shared" si="3"/>
        <v>50000</v>
      </c>
    </row>
    <row r="33" spans="1:16" s="11" customFormat="1" ht="33.75" customHeight="1">
      <c r="A33" s="18" t="s">
        <v>181</v>
      </c>
      <c r="B33" s="18" t="s">
        <v>145</v>
      </c>
      <c r="C33" s="18" t="s">
        <v>21</v>
      </c>
      <c r="D33" s="19" t="s">
        <v>146</v>
      </c>
      <c r="E33" s="42">
        <f t="shared" si="0"/>
        <v>231507</v>
      </c>
      <c r="F33" s="42">
        <v>231507</v>
      </c>
      <c r="G33" s="42"/>
      <c r="H33" s="42"/>
      <c r="I33" s="42"/>
      <c r="J33" s="42">
        <f t="shared" si="1"/>
        <v>0</v>
      </c>
      <c r="K33" s="42"/>
      <c r="L33" s="42"/>
      <c r="M33" s="42"/>
      <c r="N33" s="42"/>
      <c r="O33" s="42"/>
      <c r="P33" s="42">
        <f t="shared" si="3"/>
        <v>231507</v>
      </c>
    </row>
    <row r="34" spans="1:16" s="11" customFormat="1" ht="13.5" customHeight="1">
      <c r="A34" s="18" t="s">
        <v>208</v>
      </c>
      <c r="B34" s="18" t="s">
        <v>124</v>
      </c>
      <c r="C34" s="18" t="s">
        <v>21</v>
      </c>
      <c r="D34" s="19" t="s">
        <v>209</v>
      </c>
      <c r="E34" s="42">
        <f t="shared" si="0"/>
        <v>100000</v>
      </c>
      <c r="F34" s="42">
        <v>100000</v>
      </c>
      <c r="G34" s="42"/>
      <c r="H34" s="42"/>
      <c r="I34" s="42"/>
      <c r="J34" s="42">
        <f t="shared" si="1"/>
        <v>0</v>
      </c>
      <c r="K34" s="42"/>
      <c r="L34" s="42"/>
      <c r="M34" s="42"/>
      <c r="N34" s="42"/>
      <c r="O34" s="42"/>
      <c r="P34" s="42">
        <f t="shared" si="3"/>
        <v>100000</v>
      </c>
    </row>
    <row r="35" spans="1:16" s="11" customFormat="1" ht="22.5" customHeight="1">
      <c r="A35" s="52" t="s">
        <v>210</v>
      </c>
      <c r="B35" s="52" t="s">
        <v>211</v>
      </c>
      <c r="C35" s="52" t="s">
        <v>21</v>
      </c>
      <c r="D35" s="53" t="s">
        <v>212</v>
      </c>
      <c r="E35" s="54">
        <f t="shared" si="0"/>
        <v>1120000</v>
      </c>
      <c r="F35" s="54">
        <v>1120000</v>
      </c>
      <c r="G35" s="54"/>
      <c r="H35" s="54"/>
      <c r="I35" s="54"/>
      <c r="J35" s="42">
        <f t="shared" si="1"/>
        <v>0</v>
      </c>
      <c r="K35" s="42"/>
      <c r="L35" s="42"/>
      <c r="M35" s="42"/>
      <c r="N35" s="42"/>
      <c r="O35" s="42"/>
      <c r="P35" s="42">
        <f t="shared" si="3"/>
        <v>1120000</v>
      </c>
    </row>
    <row r="36" spans="1:17" s="11" customFormat="1" ht="12.75">
      <c r="A36" s="18"/>
      <c r="B36" s="18"/>
      <c r="C36" s="18"/>
      <c r="D36" s="20" t="s">
        <v>9</v>
      </c>
      <c r="E36" s="44">
        <f>E15+E16+E17+E18+E19+E20+E21+E22+E23+E24+E25+E26+E27+E28+E29+E30+E31+E32+E33+E34+E35</f>
        <v>46733612</v>
      </c>
      <c r="F36" s="44">
        <f>F15+F16+F17+F18+F19+F20+F21+F22+F23+F24+F25+F26+F27+F28+F29+F30+F31+F32+F33+F34+F35</f>
        <v>46683612</v>
      </c>
      <c r="G36" s="44">
        <f>G15+G16+G17+G18+G19+G20+G21+G22+G23+G24+G25+G26+G27+G28+G29+G30+G31+G32+G33</f>
        <v>11934226</v>
      </c>
      <c r="H36" s="44">
        <f>H15+H16+H17+H18+H19+H20+H21+H22+H23+H24+H25+H26+H27+H28+H29+H30+H31+H32+H33</f>
        <v>3036120</v>
      </c>
      <c r="I36" s="44">
        <f>I15+I16+I17+I18+I19+I20+I21+I22+I23+I24+I25+I26+I27+I28+I29+I30+I31+I32+I33</f>
        <v>0</v>
      </c>
      <c r="J36" s="44">
        <f>J15+J16+J17+J18+J19+J20+J21+J22+J23+J24+J25+J26+J27+J28+J29+J30+J31+J32+J33+J34+J35</f>
        <v>10160485.66</v>
      </c>
      <c r="K36" s="44">
        <f aca="true" t="shared" si="4" ref="K36:P36">K15+K16+K17+K18+K19+K20+K21+K22+K23+K24+K25+K26+K27+K28+K29+K30+K31+K32+K33+K34+K35</f>
        <v>8575500</v>
      </c>
      <c r="L36" s="44">
        <f t="shared" si="4"/>
        <v>1584985.6600000001</v>
      </c>
      <c r="M36" s="44">
        <f t="shared" si="4"/>
        <v>0</v>
      </c>
      <c r="N36" s="44">
        <f t="shared" si="4"/>
        <v>0</v>
      </c>
      <c r="O36" s="44">
        <f t="shared" si="4"/>
        <v>8575500</v>
      </c>
      <c r="P36" s="44">
        <f t="shared" si="4"/>
        <v>56894097.66</v>
      </c>
      <c r="Q36" s="47">
        <f>E36/E83*100</f>
        <v>26.56519097077053</v>
      </c>
    </row>
    <row r="37" spans="1:16" s="11" customFormat="1" ht="12.75">
      <c r="A37" s="21" t="s">
        <v>47</v>
      </c>
      <c r="B37" s="21"/>
      <c r="C37" s="21"/>
      <c r="D37" s="33" t="s">
        <v>128</v>
      </c>
      <c r="E37" s="44"/>
      <c r="F37" s="42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s="11" customFormat="1" ht="12.75">
      <c r="A38" s="21" t="s">
        <v>48</v>
      </c>
      <c r="B38" s="21"/>
      <c r="C38" s="21"/>
      <c r="D38" s="33" t="s">
        <v>128</v>
      </c>
      <c r="E38" s="56"/>
      <c r="F38" s="55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s="11" customFormat="1" ht="22.5">
      <c r="A39" s="18" t="s">
        <v>92</v>
      </c>
      <c r="B39" s="18" t="s">
        <v>88</v>
      </c>
      <c r="C39" s="18" t="s">
        <v>14</v>
      </c>
      <c r="D39" s="25" t="s">
        <v>126</v>
      </c>
      <c r="E39" s="42">
        <f>F39+I39</f>
        <v>1433619</v>
      </c>
      <c r="F39" s="42">
        <v>1433619</v>
      </c>
      <c r="G39" s="42">
        <v>1141491</v>
      </c>
      <c r="H39" s="44"/>
      <c r="I39" s="44"/>
      <c r="J39" s="42">
        <f aca="true" t="shared" si="5" ref="J39:J51">L39+O39</f>
        <v>0</v>
      </c>
      <c r="K39" s="44"/>
      <c r="L39" s="44"/>
      <c r="M39" s="44"/>
      <c r="N39" s="44"/>
      <c r="O39" s="44"/>
      <c r="P39" s="42">
        <f aca="true" t="shared" si="6" ref="P39:P51">E39+J39</f>
        <v>1433619</v>
      </c>
    </row>
    <row r="40" spans="1:17" s="11" customFormat="1" ht="12.75">
      <c r="A40" s="18" t="s">
        <v>93</v>
      </c>
      <c r="B40" s="18" t="s">
        <v>30</v>
      </c>
      <c r="C40" s="18" t="s">
        <v>95</v>
      </c>
      <c r="D40" s="25" t="s">
        <v>94</v>
      </c>
      <c r="E40" s="42">
        <f>F40+I40</f>
        <v>23654861</v>
      </c>
      <c r="F40" s="42">
        <v>23654861</v>
      </c>
      <c r="G40" s="42">
        <v>14765438</v>
      </c>
      <c r="H40" s="42">
        <v>4343769</v>
      </c>
      <c r="I40" s="44"/>
      <c r="J40" s="42">
        <f t="shared" si="5"/>
        <v>1475000</v>
      </c>
      <c r="K40" s="42"/>
      <c r="L40" s="42">
        <v>1445000</v>
      </c>
      <c r="M40" s="44"/>
      <c r="N40" s="42">
        <v>10000</v>
      </c>
      <c r="O40" s="42">
        <v>30000</v>
      </c>
      <c r="P40" s="42">
        <f t="shared" si="6"/>
        <v>25129861</v>
      </c>
      <c r="Q40" s="39"/>
    </row>
    <row r="41" spans="1:16" s="11" customFormat="1" ht="22.5">
      <c r="A41" s="18" t="s">
        <v>131</v>
      </c>
      <c r="B41" s="18" t="s">
        <v>132</v>
      </c>
      <c r="C41" s="18" t="s">
        <v>23</v>
      </c>
      <c r="D41" s="25" t="s">
        <v>201</v>
      </c>
      <c r="E41" s="42">
        <f>F41+I41</f>
        <v>25513370</v>
      </c>
      <c r="F41" s="51">
        <v>25513370</v>
      </c>
      <c r="G41" s="51">
        <v>11015292</v>
      </c>
      <c r="H41" s="51">
        <v>6947591</v>
      </c>
      <c r="I41" s="44"/>
      <c r="J41" s="42">
        <f t="shared" si="5"/>
        <v>1599415</v>
      </c>
      <c r="K41" s="42">
        <v>354415</v>
      </c>
      <c r="L41" s="42">
        <v>1245000</v>
      </c>
      <c r="M41" s="42"/>
      <c r="N41" s="42"/>
      <c r="O41" s="42">
        <v>354415</v>
      </c>
      <c r="P41" s="42">
        <f t="shared" si="6"/>
        <v>27112785</v>
      </c>
    </row>
    <row r="42" spans="1:16" s="11" customFormat="1" ht="22.5">
      <c r="A42" s="18" t="s">
        <v>198</v>
      </c>
      <c r="B42" s="18" t="s">
        <v>200</v>
      </c>
      <c r="C42" s="18" t="s">
        <v>23</v>
      </c>
      <c r="D42" s="25" t="s">
        <v>199</v>
      </c>
      <c r="E42" s="42">
        <f>F42+I42</f>
        <v>41657800</v>
      </c>
      <c r="F42" s="42">
        <v>41657800</v>
      </c>
      <c r="G42" s="42">
        <v>34145740</v>
      </c>
      <c r="H42" s="42"/>
      <c r="I42" s="44"/>
      <c r="J42" s="45">
        <f t="shared" si="5"/>
        <v>0</v>
      </c>
      <c r="K42" s="42"/>
      <c r="L42" s="42"/>
      <c r="M42" s="42"/>
      <c r="N42" s="42"/>
      <c r="O42" s="42"/>
      <c r="P42" s="42">
        <f t="shared" si="6"/>
        <v>41657800</v>
      </c>
    </row>
    <row r="43" spans="1:16" s="11" customFormat="1" ht="21.75" customHeight="1">
      <c r="A43" s="18" t="s">
        <v>133</v>
      </c>
      <c r="B43" s="18" t="s">
        <v>29</v>
      </c>
      <c r="C43" s="18" t="s">
        <v>25</v>
      </c>
      <c r="D43" s="19" t="s">
        <v>82</v>
      </c>
      <c r="E43" s="42">
        <f aca="true" t="shared" si="7" ref="E43:E50">F43</f>
        <v>2376815</v>
      </c>
      <c r="F43" s="42">
        <v>2376815</v>
      </c>
      <c r="G43" s="42">
        <v>1700967</v>
      </c>
      <c r="H43" s="42">
        <v>254225</v>
      </c>
      <c r="I43" s="42"/>
      <c r="J43" s="45">
        <f t="shared" si="5"/>
        <v>0</v>
      </c>
      <c r="K43" s="42"/>
      <c r="L43" s="42"/>
      <c r="M43" s="42"/>
      <c r="N43" s="42"/>
      <c r="O43" s="42"/>
      <c r="P43" s="42">
        <f t="shared" si="6"/>
        <v>2376815</v>
      </c>
    </row>
    <row r="44" spans="1:16" s="11" customFormat="1" ht="12.75">
      <c r="A44" s="27" t="s">
        <v>134</v>
      </c>
      <c r="B44" s="27" t="s">
        <v>123</v>
      </c>
      <c r="C44" s="27" t="s">
        <v>26</v>
      </c>
      <c r="D44" s="28" t="s">
        <v>65</v>
      </c>
      <c r="E44" s="45">
        <f t="shared" si="7"/>
        <v>4192068</v>
      </c>
      <c r="F44" s="45">
        <v>4192068</v>
      </c>
      <c r="G44" s="45">
        <v>2847007</v>
      </c>
      <c r="H44" s="45">
        <v>511417</v>
      </c>
      <c r="I44" s="45"/>
      <c r="J44" s="45">
        <f t="shared" si="5"/>
        <v>0</v>
      </c>
      <c r="K44" s="45"/>
      <c r="L44" s="45"/>
      <c r="M44" s="45"/>
      <c r="N44" s="45"/>
      <c r="O44" s="45"/>
      <c r="P44" s="45">
        <f t="shared" si="6"/>
        <v>4192068</v>
      </c>
    </row>
    <row r="45" spans="1:17" s="11" customFormat="1" ht="12.75">
      <c r="A45" s="18" t="s">
        <v>135</v>
      </c>
      <c r="B45" s="18" t="s">
        <v>136</v>
      </c>
      <c r="C45" s="18" t="s">
        <v>26</v>
      </c>
      <c r="D45" s="19" t="s">
        <v>75</v>
      </c>
      <c r="E45" s="42">
        <f t="shared" si="7"/>
        <v>58100</v>
      </c>
      <c r="F45" s="42">
        <v>58100</v>
      </c>
      <c r="G45" s="42"/>
      <c r="H45" s="42"/>
      <c r="I45" s="42"/>
      <c r="J45" s="42">
        <f t="shared" si="5"/>
        <v>0</v>
      </c>
      <c r="K45" s="42"/>
      <c r="L45" s="42"/>
      <c r="M45" s="42"/>
      <c r="N45" s="42"/>
      <c r="O45" s="42"/>
      <c r="P45" s="42">
        <f t="shared" si="6"/>
        <v>58100</v>
      </c>
      <c r="Q45" s="29"/>
    </row>
    <row r="46" spans="1:16" s="11" customFormat="1" ht="22.5">
      <c r="A46" s="18" t="s">
        <v>137</v>
      </c>
      <c r="B46" s="18" t="s">
        <v>138</v>
      </c>
      <c r="C46" s="18" t="s">
        <v>26</v>
      </c>
      <c r="D46" s="19" t="s">
        <v>182</v>
      </c>
      <c r="E46" s="42">
        <f t="shared" si="7"/>
        <v>309640</v>
      </c>
      <c r="F46" s="42">
        <v>309640</v>
      </c>
      <c r="G46" s="42">
        <v>239786</v>
      </c>
      <c r="H46" s="42"/>
      <c r="I46" s="42"/>
      <c r="J46" s="42">
        <f t="shared" si="5"/>
        <v>0</v>
      </c>
      <c r="K46" s="42"/>
      <c r="L46" s="42"/>
      <c r="M46" s="42"/>
      <c r="N46" s="42"/>
      <c r="O46" s="42"/>
      <c r="P46" s="42">
        <f t="shared" si="6"/>
        <v>309640</v>
      </c>
    </row>
    <row r="47" spans="1:16" s="11" customFormat="1" ht="22.5">
      <c r="A47" s="18" t="s">
        <v>202</v>
      </c>
      <c r="B47" s="18" t="s">
        <v>203</v>
      </c>
      <c r="C47" s="18" t="s">
        <v>26</v>
      </c>
      <c r="D47" s="50" t="s">
        <v>204</v>
      </c>
      <c r="E47" s="42">
        <f t="shared" si="7"/>
        <v>1359978</v>
      </c>
      <c r="F47" s="42">
        <v>1359978</v>
      </c>
      <c r="G47" s="42">
        <v>1114736</v>
      </c>
      <c r="H47" s="42"/>
      <c r="I47" s="42"/>
      <c r="J47" s="42">
        <f t="shared" si="5"/>
        <v>0</v>
      </c>
      <c r="K47" s="42"/>
      <c r="L47" s="42"/>
      <c r="M47" s="42"/>
      <c r="N47" s="42"/>
      <c r="O47" s="42"/>
      <c r="P47" s="42">
        <f t="shared" si="6"/>
        <v>1359978</v>
      </c>
    </row>
    <row r="48" spans="1:16" s="11" customFormat="1" ht="33.75">
      <c r="A48" s="18" t="s">
        <v>205</v>
      </c>
      <c r="B48" s="18" t="s">
        <v>206</v>
      </c>
      <c r="C48" s="18" t="s">
        <v>26</v>
      </c>
      <c r="D48" s="50" t="s">
        <v>207</v>
      </c>
      <c r="E48" s="42">
        <f t="shared" si="7"/>
        <v>20475</v>
      </c>
      <c r="F48" s="42">
        <v>20475</v>
      </c>
      <c r="G48" s="42">
        <v>10914</v>
      </c>
      <c r="H48" s="42"/>
      <c r="I48" s="42"/>
      <c r="J48" s="42">
        <f t="shared" si="5"/>
        <v>0</v>
      </c>
      <c r="K48" s="42"/>
      <c r="L48" s="42"/>
      <c r="M48" s="42"/>
      <c r="N48" s="42"/>
      <c r="O48" s="42"/>
      <c r="P48" s="42">
        <f t="shared" si="6"/>
        <v>20475</v>
      </c>
    </row>
    <row r="49" spans="1:16" s="11" customFormat="1" ht="22.5">
      <c r="A49" s="18" t="s">
        <v>194</v>
      </c>
      <c r="B49" s="18" t="s">
        <v>52</v>
      </c>
      <c r="C49" s="18" t="s">
        <v>29</v>
      </c>
      <c r="D49" s="19" t="s">
        <v>98</v>
      </c>
      <c r="E49" s="42">
        <f t="shared" si="7"/>
        <v>150000</v>
      </c>
      <c r="F49" s="42">
        <v>150000</v>
      </c>
      <c r="G49" s="42"/>
      <c r="H49" s="42"/>
      <c r="I49" s="42"/>
      <c r="J49" s="42">
        <f t="shared" si="5"/>
        <v>0</v>
      </c>
      <c r="K49" s="42"/>
      <c r="L49" s="42"/>
      <c r="M49" s="42"/>
      <c r="N49" s="42"/>
      <c r="O49" s="42"/>
      <c r="P49" s="42">
        <f t="shared" si="6"/>
        <v>150000</v>
      </c>
    </row>
    <row r="50" spans="1:16" s="11" customFormat="1" ht="12.75">
      <c r="A50" s="18" t="s">
        <v>219</v>
      </c>
      <c r="B50" s="18" t="s">
        <v>220</v>
      </c>
      <c r="C50" s="18" t="s">
        <v>221</v>
      </c>
      <c r="D50" s="38" t="s">
        <v>222</v>
      </c>
      <c r="E50" s="42">
        <f t="shared" si="7"/>
        <v>0</v>
      </c>
      <c r="F50" s="42"/>
      <c r="G50" s="42"/>
      <c r="H50" s="42"/>
      <c r="I50" s="42"/>
      <c r="J50" s="42">
        <f t="shared" si="5"/>
        <v>550050</v>
      </c>
      <c r="K50" s="42">
        <v>550050</v>
      </c>
      <c r="L50" s="42"/>
      <c r="M50" s="42"/>
      <c r="N50" s="42"/>
      <c r="O50" s="42">
        <v>550050</v>
      </c>
      <c r="P50" s="42">
        <f t="shared" si="6"/>
        <v>550050</v>
      </c>
    </row>
    <row r="51" spans="1:16" s="11" customFormat="1" ht="12.75">
      <c r="A51" s="18" t="s">
        <v>139</v>
      </c>
      <c r="B51" s="18" t="s">
        <v>124</v>
      </c>
      <c r="C51" s="18" t="s">
        <v>21</v>
      </c>
      <c r="D51" s="38" t="s">
        <v>125</v>
      </c>
      <c r="E51" s="42">
        <f>F51+I51</f>
        <v>155112</v>
      </c>
      <c r="F51" s="42">
        <v>155112</v>
      </c>
      <c r="G51" s="42"/>
      <c r="H51" s="42"/>
      <c r="I51" s="42"/>
      <c r="J51" s="42">
        <f t="shared" si="5"/>
        <v>0</v>
      </c>
      <c r="K51" s="42"/>
      <c r="L51" s="42"/>
      <c r="M51" s="42"/>
      <c r="N51" s="42"/>
      <c r="O51" s="42"/>
      <c r="P51" s="42">
        <f t="shared" si="6"/>
        <v>155112</v>
      </c>
    </row>
    <row r="52" spans="1:17" s="11" customFormat="1" ht="13.5" customHeight="1">
      <c r="A52" s="21"/>
      <c r="B52" s="21"/>
      <c r="C52" s="21"/>
      <c r="D52" s="36" t="s">
        <v>9</v>
      </c>
      <c r="E52" s="44">
        <f>E39+E40+E41+E42+E43+E44+E45+E46+E47+E48+E49+E50+E51</f>
        <v>100881838</v>
      </c>
      <c r="F52" s="44">
        <f aca="true" t="shared" si="8" ref="F52:P52">F39+F40+F41+F42+F43+F44+F45+F46+F47+F48+F49+F50+F51</f>
        <v>100881838</v>
      </c>
      <c r="G52" s="44">
        <f t="shared" si="8"/>
        <v>66981371</v>
      </c>
      <c r="H52" s="44">
        <f t="shared" si="8"/>
        <v>12057002</v>
      </c>
      <c r="I52" s="44">
        <f t="shared" si="8"/>
        <v>0</v>
      </c>
      <c r="J52" s="44">
        <f t="shared" si="8"/>
        <v>3624465</v>
      </c>
      <c r="K52" s="44">
        <f t="shared" si="8"/>
        <v>904465</v>
      </c>
      <c r="L52" s="44">
        <f t="shared" si="8"/>
        <v>2690000</v>
      </c>
      <c r="M52" s="44">
        <f t="shared" si="8"/>
        <v>0</v>
      </c>
      <c r="N52" s="44">
        <f t="shared" si="8"/>
        <v>10000</v>
      </c>
      <c r="O52" s="44">
        <f t="shared" si="8"/>
        <v>934465</v>
      </c>
      <c r="P52" s="44">
        <f t="shared" si="8"/>
        <v>104506303</v>
      </c>
      <c r="Q52" s="47">
        <f>E52/E83*100</f>
        <v>57.34513505937302</v>
      </c>
    </row>
    <row r="53" spans="1:16" s="11" customFormat="1" ht="24" customHeight="1">
      <c r="A53" s="21" t="s">
        <v>151</v>
      </c>
      <c r="B53" s="21"/>
      <c r="C53" s="21"/>
      <c r="D53" s="33" t="s">
        <v>154</v>
      </c>
      <c r="E53" s="5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</row>
    <row r="54" spans="1:16" s="11" customFormat="1" ht="24.75" customHeight="1">
      <c r="A54" s="21" t="s">
        <v>153</v>
      </c>
      <c r="B54" s="21"/>
      <c r="C54" s="21"/>
      <c r="D54" s="33" t="s">
        <v>154</v>
      </c>
      <c r="E54" s="57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</row>
    <row r="55" spans="1:16" s="11" customFormat="1" ht="22.5">
      <c r="A55" s="18" t="s">
        <v>152</v>
      </c>
      <c r="B55" s="18" t="s">
        <v>88</v>
      </c>
      <c r="C55" s="18" t="s">
        <v>14</v>
      </c>
      <c r="D55" s="25" t="s">
        <v>126</v>
      </c>
      <c r="E55" s="43">
        <f>F55+I55</f>
        <v>2876799</v>
      </c>
      <c r="F55" s="42">
        <v>2876799</v>
      </c>
      <c r="G55" s="42">
        <v>2227950</v>
      </c>
      <c r="H55" s="42"/>
      <c r="I55" s="42"/>
      <c r="J55" s="42">
        <f>L55+O55</f>
        <v>0</v>
      </c>
      <c r="K55" s="42"/>
      <c r="L55" s="42"/>
      <c r="M55" s="42"/>
      <c r="N55" s="42"/>
      <c r="O55" s="42"/>
      <c r="P55" s="42">
        <f>E55+J55</f>
        <v>2876799</v>
      </c>
    </row>
    <row r="56" spans="1:16" s="11" customFormat="1" ht="12.75">
      <c r="A56" s="18" t="s">
        <v>171</v>
      </c>
      <c r="B56" s="18" t="s">
        <v>50</v>
      </c>
      <c r="C56" s="18" t="s">
        <v>29</v>
      </c>
      <c r="D56" s="49" t="s">
        <v>51</v>
      </c>
      <c r="E56" s="43">
        <f aca="true" t="shared" si="9" ref="E56:E65">F56+I56</f>
        <v>8300</v>
      </c>
      <c r="F56" s="43">
        <v>8300</v>
      </c>
      <c r="G56" s="43"/>
      <c r="H56" s="43"/>
      <c r="I56" s="43"/>
      <c r="J56" s="42">
        <f aca="true" t="shared" si="10" ref="J56:J65">L56+O56</f>
        <v>0</v>
      </c>
      <c r="K56" s="43"/>
      <c r="L56" s="43"/>
      <c r="M56" s="43"/>
      <c r="N56" s="43"/>
      <c r="O56" s="43"/>
      <c r="P56" s="42">
        <f aca="true" t="shared" si="11" ref="P56:P65">E56+J56</f>
        <v>8300</v>
      </c>
    </row>
    <row r="57" spans="1:16" s="11" customFormat="1" ht="22.5">
      <c r="A57" s="18" t="s">
        <v>172</v>
      </c>
      <c r="B57" s="18" t="s">
        <v>52</v>
      </c>
      <c r="C57" s="18" t="s">
        <v>29</v>
      </c>
      <c r="D57" s="19" t="s">
        <v>98</v>
      </c>
      <c r="E57" s="43">
        <f t="shared" si="9"/>
        <v>253600</v>
      </c>
      <c r="F57" s="43">
        <v>253600</v>
      </c>
      <c r="G57" s="43"/>
      <c r="H57" s="43"/>
      <c r="I57" s="43"/>
      <c r="J57" s="42">
        <f t="shared" si="10"/>
        <v>0</v>
      </c>
      <c r="K57" s="43"/>
      <c r="L57" s="43"/>
      <c r="M57" s="43"/>
      <c r="N57" s="43"/>
      <c r="O57" s="43"/>
      <c r="P57" s="42">
        <f t="shared" si="11"/>
        <v>253600</v>
      </c>
    </row>
    <row r="58" spans="1:16" s="11" customFormat="1" ht="22.5">
      <c r="A58" s="18" t="s">
        <v>173</v>
      </c>
      <c r="B58" s="18" t="s">
        <v>34</v>
      </c>
      <c r="C58" s="18" t="s">
        <v>29</v>
      </c>
      <c r="D58" s="19" t="s">
        <v>0</v>
      </c>
      <c r="E58" s="43">
        <f t="shared" si="9"/>
        <v>52100</v>
      </c>
      <c r="F58" s="43">
        <v>52100</v>
      </c>
      <c r="G58" s="43"/>
      <c r="H58" s="43"/>
      <c r="I58" s="43"/>
      <c r="J58" s="42">
        <f t="shared" si="10"/>
        <v>0</v>
      </c>
      <c r="K58" s="43"/>
      <c r="L58" s="43"/>
      <c r="M58" s="43"/>
      <c r="N58" s="43"/>
      <c r="O58" s="43"/>
      <c r="P58" s="42">
        <f t="shared" si="11"/>
        <v>52100</v>
      </c>
    </row>
    <row r="59" spans="1:16" s="11" customFormat="1" ht="22.5">
      <c r="A59" s="18" t="s">
        <v>174</v>
      </c>
      <c r="B59" s="18" t="s">
        <v>35</v>
      </c>
      <c r="C59" s="18" t="s">
        <v>28</v>
      </c>
      <c r="D59" s="19" t="s">
        <v>69</v>
      </c>
      <c r="E59" s="43">
        <f t="shared" si="9"/>
        <v>12558</v>
      </c>
      <c r="F59" s="43">
        <v>12558</v>
      </c>
      <c r="G59" s="43"/>
      <c r="H59" s="43"/>
      <c r="I59" s="43"/>
      <c r="J59" s="42">
        <f t="shared" si="10"/>
        <v>0</v>
      </c>
      <c r="K59" s="43"/>
      <c r="L59" s="43"/>
      <c r="M59" s="43"/>
      <c r="N59" s="43"/>
      <c r="O59" s="43"/>
      <c r="P59" s="42">
        <f t="shared" si="11"/>
        <v>12558</v>
      </c>
    </row>
    <row r="60" spans="1:16" s="11" customFormat="1" ht="33.75">
      <c r="A60" s="18" t="s">
        <v>175</v>
      </c>
      <c r="B60" s="18" t="s">
        <v>36</v>
      </c>
      <c r="C60" s="18" t="s">
        <v>22</v>
      </c>
      <c r="D60" s="19" t="s">
        <v>1</v>
      </c>
      <c r="E60" s="43">
        <f t="shared" si="9"/>
        <v>8571549</v>
      </c>
      <c r="F60" s="43">
        <v>8571549</v>
      </c>
      <c r="G60" s="43">
        <v>5894996</v>
      </c>
      <c r="H60" s="43">
        <v>306719</v>
      </c>
      <c r="I60" s="43"/>
      <c r="J60" s="42">
        <f t="shared" si="10"/>
        <v>680000</v>
      </c>
      <c r="K60" s="43"/>
      <c r="L60" s="43">
        <v>680000</v>
      </c>
      <c r="M60" s="43">
        <v>48000</v>
      </c>
      <c r="N60" s="43"/>
      <c r="O60" s="43"/>
      <c r="P60" s="42">
        <f t="shared" si="11"/>
        <v>9251549</v>
      </c>
    </row>
    <row r="61" spans="1:16" s="11" customFormat="1" ht="45">
      <c r="A61" s="18" t="s">
        <v>176</v>
      </c>
      <c r="B61" s="18" t="s">
        <v>49</v>
      </c>
      <c r="C61" s="18" t="s">
        <v>30</v>
      </c>
      <c r="D61" s="19" t="s">
        <v>70</v>
      </c>
      <c r="E61" s="43">
        <f t="shared" si="9"/>
        <v>840000</v>
      </c>
      <c r="F61" s="43">
        <v>840000</v>
      </c>
      <c r="G61" s="43"/>
      <c r="H61" s="43"/>
      <c r="I61" s="43"/>
      <c r="J61" s="42">
        <f t="shared" si="10"/>
        <v>0</v>
      </c>
      <c r="K61" s="43"/>
      <c r="L61" s="43"/>
      <c r="M61" s="43"/>
      <c r="N61" s="43"/>
      <c r="O61" s="43"/>
      <c r="P61" s="42">
        <f t="shared" si="11"/>
        <v>840000</v>
      </c>
    </row>
    <row r="62" spans="1:16" s="11" customFormat="1" ht="33.75">
      <c r="A62" s="18" t="s">
        <v>177</v>
      </c>
      <c r="B62" s="18" t="s">
        <v>71</v>
      </c>
      <c r="C62" s="18" t="s">
        <v>30</v>
      </c>
      <c r="D62" s="19" t="s">
        <v>72</v>
      </c>
      <c r="E62" s="43">
        <f t="shared" si="9"/>
        <v>6730</v>
      </c>
      <c r="F62" s="43">
        <v>6730</v>
      </c>
      <c r="G62" s="43"/>
      <c r="H62" s="43"/>
      <c r="I62" s="43"/>
      <c r="J62" s="42">
        <f t="shared" si="10"/>
        <v>0</v>
      </c>
      <c r="K62" s="43"/>
      <c r="L62" s="43"/>
      <c r="M62" s="43"/>
      <c r="N62" s="43"/>
      <c r="O62" s="43"/>
      <c r="P62" s="42">
        <f t="shared" si="11"/>
        <v>6730</v>
      </c>
    </row>
    <row r="63" spans="1:16" s="11" customFormat="1" ht="45">
      <c r="A63" s="18" t="s">
        <v>178</v>
      </c>
      <c r="B63" s="18" t="s">
        <v>38</v>
      </c>
      <c r="C63" s="18" t="s">
        <v>27</v>
      </c>
      <c r="D63" s="19" t="s">
        <v>99</v>
      </c>
      <c r="E63" s="43">
        <f t="shared" si="9"/>
        <v>50400</v>
      </c>
      <c r="F63" s="43">
        <v>50400</v>
      </c>
      <c r="G63" s="43"/>
      <c r="H63" s="43"/>
      <c r="I63" s="43"/>
      <c r="J63" s="42">
        <f t="shared" si="10"/>
        <v>0</v>
      </c>
      <c r="K63" s="43"/>
      <c r="L63" s="43"/>
      <c r="M63" s="43"/>
      <c r="N63" s="43"/>
      <c r="O63" s="43"/>
      <c r="P63" s="42">
        <f t="shared" si="11"/>
        <v>50400</v>
      </c>
    </row>
    <row r="64" spans="1:16" s="11" customFormat="1" ht="12.75">
      <c r="A64" s="18" t="s">
        <v>179</v>
      </c>
      <c r="B64" s="18" t="s">
        <v>73</v>
      </c>
      <c r="C64" s="18" t="s">
        <v>28</v>
      </c>
      <c r="D64" s="19" t="s">
        <v>7</v>
      </c>
      <c r="E64" s="43">
        <f t="shared" si="9"/>
        <v>291317</v>
      </c>
      <c r="F64" s="43">
        <v>291317</v>
      </c>
      <c r="G64" s="43"/>
      <c r="H64" s="43"/>
      <c r="I64" s="43"/>
      <c r="J64" s="42">
        <f t="shared" si="10"/>
        <v>0</v>
      </c>
      <c r="K64" s="43"/>
      <c r="L64" s="43"/>
      <c r="M64" s="43"/>
      <c r="N64" s="43"/>
      <c r="O64" s="43"/>
      <c r="P64" s="42">
        <f t="shared" si="11"/>
        <v>291317</v>
      </c>
    </row>
    <row r="65" spans="1:16" s="11" customFormat="1" ht="12.75">
      <c r="A65" s="18" t="s">
        <v>180</v>
      </c>
      <c r="B65" s="18" t="s">
        <v>67</v>
      </c>
      <c r="C65" s="18" t="s">
        <v>24</v>
      </c>
      <c r="D65" s="19" t="s">
        <v>68</v>
      </c>
      <c r="E65" s="43">
        <f t="shared" si="9"/>
        <v>712054</v>
      </c>
      <c r="F65" s="43">
        <v>712054</v>
      </c>
      <c r="G65" s="43"/>
      <c r="H65" s="43"/>
      <c r="I65" s="43"/>
      <c r="J65" s="42">
        <f t="shared" si="10"/>
        <v>0</v>
      </c>
      <c r="K65" s="43"/>
      <c r="L65" s="43"/>
      <c r="M65" s="43"/>
      <c r="N65" s="43"/>
      <c r="O65" s="43"/>
      <c r="P65" s="42">
        <f t="shared" si="11"/>
        <v>712054</v>
      </c>
    </row>
    <row r="66" spans="1:17" s="11" customFormat="1" ht="12.75">
      <c r="A66" s="18"/>
      <c r="B66" s="18"/>
      <c r="C66" s="40"/>
      <c r="D66" s="36" t="s">
        <v>9</v>
      </c>
      <c r="E66" s="46">
        <f>E55+E56+E57+E58+E59+E60+E61+E62+E63+E64+E65</f>
        <v>13675407</v>
      </c>
      <c r="F66" s="46">
        <f aca="true" t="shared" si="12" ref="F66:P66">F55+F56+F57+F58+F59+F60+F61+F62+F63+F64+F65</f>
        <v>13675407</v>
      </c>
      <c r="G66" s="46">
        <f t="shared" si="12"/>
        <v>8122946</v>
      </c>
      <c r="H66" s="46">
        <f t="shared" si="12"/>
        <v>306719</v>
      </c>
      <c r="I66" s="46">
        <f t="shared" si="12"/>
        <v>0</v>
      </c>
      <c r="J66" s="46">
        <f t="shared" si="12"/>
        <v>680000</v>
      </c>
      <c r="K66" s="46">
        <f t="shared" si="12"/>
        <v>0</v>
      </c>
      <c r="L66" s="46">
        <f t="shared" si="12"/>
        <v>680000</v>
      </c>
      <c r="M66" s="46">
        <f t="shared" si="12"/>
        <v>48000</v>
      </c>
      <c r="N66" s="46">
        <f t="shared" si="12"/>
        <v>0</v>
      </c>
      <c r="O66" s="46">
        <f t="shared" si="12"/>
        <v>0</v>
      </c>
      <c r="P66" s="46">
        <f t="shared" si="12"/>
        <v>14355407</v>
      </c>
      <c r="Q66" s="47">
        <f>E66/E83*100</f>
        <v>7.773629792578672</v>
      </c>
    </row>
    <row r="67" spans="1:16" s="11" customFormat="1" ht="12.75">
      <c r="A67" s="21" t="s">
        <v>53</v>
      </c>
      <c r="B67" s="21"/>
      <c r="C67" s="34"/>
      <c r="D67" s="33" t="s">
        <v>129</v>
      </c>
      <c r="E67" s="58"/>
      <c r="F67" s="55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s="11" customFormat="1" ht="12.75">
      <c r="A68" s="21" t="s">
        <v>54</v>
      </c>
      <c r="B68" s="21"/>
      <c r="C68" s="35"/>
      <c r="D68" s="33" t="s">
        <v>129</v>
      </c>
      <c r="E68" s="57"/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</row>
    <row r="69" spans="1:16" s="11" customFormat="1" ht="22.5">
      <c r="A69" s="18" t="s">
        <v>91</v>
      </c>
      <c r="B69" s="18" t="s">
        <v>88</v>
      </c>
      <c r="C69" s="18" t="s">
        <v>14</v>
      </c>
      <c r="D69" s="37" t="s">
        <v>126</v>
      </c>
      <c r="E69" s="42">
        <f>F69</f>
        <v>868395</v>
      </c>
      <c r="F69" s="42">
        <v>868395</v>
      </c>
      <c r="G69" s="42">
        <v>704422</v>
      </c>
      <c r="H69" s="42"/>
      <c r="I69" s="42"/>
      <c r="J69" s="42">
        <f>L69+O69</f>
        <v>0</v>
      </c>
      <c r="K69" s="42"/>
      <c r="L69" s="42"/>
      <c r="M69" s="42"/>
      <c r="N69" s="42"/>
      <c r="O69" s="42"/>
      <c r="P69" s="42">
        <f>J69+E69</f>
        <v>868395</v>
      </c>
    </row>
    <row r="70" spans="1:17" s="11" customFormat="1" ht="12.75">
      <c r="A70" s="18" t="s">
        <v>143</v>
      </c>
      <c r="B70" s="18" t="s">
        <v>144</v>
      </c>
      <c r="C70" s="18" t="s">
        <v>25</v>
      </c>
      <c r="D70" s="25" t="s">
        <v>196</v>
      </c>
      <c r="E70" s="42">
        <f>F70+I70</f>
        <v>2061751</v>
      </c>
      <c r="F70" s="42">
        <v>2061751</v>
      </c>
      <c r="G70" s="42">
        <v>1522754</v>
      </c>
      <c r="H70" s="42">
        <v>170300</v>
      </c>
      <c r="I70" s="42"/>
      <c r="J70" s="42">
        <f>L70+O70</f>
        <v>237797</v>
      </c>
      <c r="K70" s="42"/>
      <c r="L70" s="42">
        <v>237797</v>
      </c>
      <c r="M70" s="42">
        <v>166555</v>
      </c>
      <c r="N70" s="42">
        <v>3100</v>
      </c>
      <c r="O70" s="42"/>
      <c r="P70" s="42">
        <f aca="true" t="shared" si="13" ref="P70:P77">E70+J70</f>
        <v>2299548</v>
      </c>
      <c r="Q70" s="39"/>
    </row>
    <row r="71" spans="1:16" s="11" customFormat="1" ht="14.25" customHeight="1">
      <c r="A71" s="18" t="s">
        <v>55</v>
      </c>
      <c r="B71" s="18" t="s">
        <v>56</v>
      </c>
      <c r="C71" s="18" t="s">
        <v>31</v>
      </c>
      <c r="D71" s="19" t="s">
        <v>57</v>
      </c>
      <c r="E71" s="42">
        <f aca="true" t="shared" si="14" ref="E71:E77">F71</f>
        <v>2282624</v>
      </c>
      <c r="F71" s="42">
        <v>2282624</v>
      </c>
      <c r="G71" s="42">
        <v>1642412</v>
      </c>
      <c r="H71" s="42">
        <v>229200</v>
      </c>
      <c r="I71" s="42"/>
      <c r="J71" s="42">
        <f>L71+O71</f>
        <v>0</v>
      </c>
      <c r="K71" s="42"/>
      <c r="L71" s="42"/>
      <c r="M71" s="42"/>
      <c r="N71" s="42"/>
      <c r="O71" s="42"/>
      <c r="P71" s="42">
        <f t="shared" si="13"/>
        <v>2282624</v>
      </c>
    </row>
    <row r="72" spans="1:16" s="11" customFormat="1" ht="22.5">
      <c r="A72" s="18" t="s">
        <v>58</v>
      </c>
      <c r="B72" s="18" t="s">
        <v>37</v>
      </c>
      <c r="C72" s="18" t="s">
        <v>32</v>
      </c>
      <c r="D72" s="19" t="s">
        <v>59</v>
      </c>
      <c r="E72" s="42">
        <f t="shared" si="14"/>
        <v>3411008</v>
      </c>
      <c r="F72" s="42">
        <v>3411008</v>
      </c>
      <c r="G72" s="42">
        <v>2266544</v>
      </c>
      <c r="H72" s="42">
        <v>261580</v>
      </c>
      <c r="I72" s="42"/>
      <c r="J72" s="42">
        <f>L72+O72</f>
        <v>0</v>
      </c>
      <c r="K72" s="42"/>
      <c r="L72" s="42"/>
      <c r="M72" s="42"/>
      <c r="N72" s="42"/>
      <c r="O72" s="42"/>
      <c r="P72" s="42">
        <f t="shared" si="13"/>
        <v>3411008</v>
      </c>
    </row>
    <row r="73" spans="1:16" s="11" customFormat="1" ht="10.5" customHeight="1">
      <c r="A73" s="18" t="s">
        <v>140</v>
      </c>
      <c r="B73" s="18" t="s">
        <v>141</v>
      </c>
      <c r="C73" s="18" t="s">
        <v>33</v>
      </c>
      <c r="D73" s="19" t="s">
        <v>142</v>
      </c>
      <c r="E73" s="42">
        <f t="shared" si="14"/>
        <v>763848</v>
      </c>
      <c r="F73" s="42">
        <v>763848</v>
      </c>
      <c r="G73" s="42">
        <v>605203</v>
      </c>
      <c r="H73" s="42"/>
      <c r="I73" s="42"/>
      <c r="J73" s="42"/>
      <c r="K73" s="42"/>
      <c r="L73" s="42"/>
      <c r="M73" s="42"/>
      <c r="N73" s="42"/>
      <c r="O73" s="42"/>
      <c r="P73" s="42">
        <f t="shared" si="13"/>
        <v>763848</v>
      </c>
    </row>
    <row r="74" spans="1:16" s="14" customFormat="1" ht="12.75">
      <c r="A74" s="18" t="s">
        <v>60</v>
      </c>
      <c r="B74" s="18" t="s">
        <v>61</v>
      </c>
      <c r="C74" s="18" t="s">
        <v>33</v>
      </c>
      <c r="D74" s="23" t="s">
        <v>66</v>
      </c>
      <c r="E74" s="42">
        <f t="shared" si="14"/>
        <v>114000</v>
      </c>
      <c r="F74" s="42">
        <v>114000</v>
      </c>
      <c r="G74" s="42"/>
      <c r="H74" s="42"/>
      <c r="I74" s="42"/>
      <c r="J74" s="42">
        <v>0</v>
      </c>
      <c r="K74" s="42"/>
      <c r="L74" s="42"/>
      <c r="M74" s="42"/>
      <c r="N74" s="42"/>
      <c r="O74" s="42"/>
      <c r="P74" s="42">
        <f t="shared" si="13"/>
        <v>114000</v>
      </c>
    </row>
    <row r="75" spans="1:17" s="14" customFormat="1" ht="21.75" customHeight="1">
      <c r="A75" s="18" t="s">
        <v>90</v>
      </c>
      <c r="B75" s="18" t="s">
        <v>43</v>
      </c>
      <c r="C75" s="18" t="s">
        <v>20</v>
      </c>
      <c r="D75" s="19" t="s">
        <v>10</v>
      </c>
      <c r="E75" s="42">
        <f t="shared" si="14"/>
        <v>2901535</v>
      </c>
      <c r="F75" s="42">
        <v>2901535</v>
      </c>
      <c r="G75" s="42">
        <v>2037565</v>
      </c>
      <c r="H75" s="42">
        <v>254400</v>
      </c>
      <c r="I75" s="42"/>
      <c r="J75" s="42">
        <f>L75+O75</f>
        <v>0</v>
      </c>
      <c r="K75" s="42"/>
      <c r="L75" s="42"/>
      <c r="M75" s="42"/>
      <c r="N75" s="42"/>
      <c r="O75" s="42"/>
      <c r="P75" s="42">
        <f t="shared" si="13"/>
        <v>2901535</v>
      </c>
      <c r="Q75" s="41"/>
    </row>
    <row r="76" spans="1:16" s="14" customFormat="1" ht="13.5" customHeight="1">
      <c r="A76" s="18" t="s">
        <v>89</v>
      </c>
      <c r="B76" s="18" t="s">
        <v>40</v>
      </c>
      <c r="C76" s="18" t="s">
        <v>20</v>
      </c>
      <c r="D76" s="22" t="s">
        <v>63</v>
      </c>
      <c r="E76" s="42">
        <f t="shared" si="14"/>
        <v>752287</v>
      </c>
      <c r="F76" s="42">
        <v>752287</v>
      </c>
      <c r="G76" s="42">
        <v>570313</v>
      </c>
      <c r="H76" s="42">
        <v>22980</v>
      </c>
      <c r="I76" s="42"/>
      <c r="J76" s="42">
        <f>L76+O76</f>
        <v>19460</v>
      </c>
      <c r="K76" s="42">
        <v>19460</v>
      </c>
      <c r="L76" s="42"/>
      <c r="M76" s="42"/>
      <c r="N76" s="42"/>
      <c r="O76" s="42">
        <v>19460</v>
      </c>
      <c r="P76" s="42">
        <f t="shared" si="13"/>
        <v>771747</v>
      </c>
    </row>
    <row r="77" spans="1:17" s="11" customFormat="1" ht="33.75">
      <c r="A77" s="18" t="s">
        <v>62</v>
      </c>
      <c r="B77" s="18" t="s">
        <v>41</v>
      </c>
      <c r="C77" s="18" t="s">
        <v>20</v>
      </c>
      <c r="D77" s="19" t="s">
        <v>42</v>
      </c>
      <c r="E77" s="42">
        <f t="shared" si="14"/>
        <v>30000</v>
      </c>
      <c r="F77" s="42">
        <v>30000</v>
      </c>
      <c r="G77" s="42"/>
      <c r="H77" s="42"/>
      <c r="I77" s="42"/>
      <c r="J77" s="42">
        <v>0</v>
      </c>
      <c r="K77" s="42"/>
      <c r="L77" s="42"/>
      <c r="M77" s="42"/>
      <c r="N77" s="42"/>
      <c r="O77" s="42"/>
      <c r="P77" s="42">
        <f t="shared" si="13"/>
        <v>30000</v>
      </c>
      <c r="Q77" s="14"/>
    </row>
    <row r="78" spans="1:17" s="11" customFormat="1" ht="15.75" customHeight="1">
      <c r="A78" s="18"/>
      <c r="B78" s="18"/>
      <c r="C78" s="18"/>
      <c r="D78" s="20" t="s">
        <v>9</v>
      </c>
      <c r="E78" s="44">
        <f>E69+E70+E71+E72+E73+E74+E75+E76+E77</f>
        <v>13185448</v>
      </c>
      <c r="F78" s="44">
        <f aca="true" t="shared" si="15" ref="F78:P78">F69+F70+F71+F72+F73+F74+F75+F76+F77</f>
        <v>13185448</v>
      </c>
      <c r="G78" s="44">
        <f t="shared" si="15"/>
        <v>9349213</v>
      </c>
      <c r="H78" s="44">
        <f t="shared" si="15"/>
        <v>938460</v>
      </c>
      <c r="I78" s="44">
        <f t="shared" si="15"/>
        <v>0</v>
      </c>
      <c r="J78" s="44">
        <f t="shared" si="15"/>
        <v>257257</v>
      </c>
      <c r="K78" s="44">
        <f t="shared" si="15"/>
        <v>19460</v>
      </c>
      <c r="L78" s="44">
        <f t="shared" si="15"/>
        <v>237797</v>
      </c>
      <c r="M78" s="44">
        <f t="shared" si="15"/>
        <v>166555</v>
      </c>
      <c r="N78" s="44">
        <f t="shared" si="15"/>
        <v>3100</v>
      </c>
      <c r="O78" s="44">
        <f t="shared" si="15"/>
        <v>19460</v>
      </c>
      <c r="P78" s="44">
        <f t="shared" si="15"/>
        <v>13442705</v>
      </c>
      <c r="Q78" s="48">
        <f>E78/E83*100</f>
        <v>7.495118163671243</v>
      </c>
    </row>
    <row r="79" spans="1:17" s="11" customFormat="1" ht="12.75">
      <c r="A79" s="21" t="s">
        <v>85</v>
      </c>
      <c r="B79" s="21"/>
      <c r="C79" s="24"/>
      <c r="D79" s="33" t="s">
        <v>130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14"/>
    </row>
    <row r="80" spans="1:17" s="11" customFormat="1" ht="12.75">
      <c r="A80" s="21" t="s">
        <v>86</v>
      </c>
      <c r="B80" s="21"/>
      <c r="C80" s="21"/>
      <c r="D80" s="33" t="s">
        <v>130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14"/>
    </row>
    <row r="81" spans="1:17" s="11" customFormat="1" ht="22.5" customHeight="1">
      <c r="A81" s="18" t="s">
        <v>87</v>
      </c>
      <c r="B81" s="18" t="s">
        <v>88</v>
      </c>
      <c r="C81" s="18" t="s">
        <v>14</v>
      </c>
      <c r="D81" s="25" t="s">
        <v>126</v>
      </c>
      <c r="E81" s="42">
        <f>F81+I81</f>
        <v>1444177</v>
      </c>
      <c r="F81" s="42">
        <v>1444177</v>
      </c>
      <c r="G81" s="42">
        <v>1132932</v>
      </c>
      <c r="H81" s="42"/>
      <c r="I81" s="42"/>
      <c r="J81" s="42">
        <f>L81+O81</f>
        <v>0</v>
      </c>
      <c r="K81" s="42"/>
      <c r="L81" s="42"/>
      <c r="M81" s="42"/>
      <c r="N81" s="42"/>
      <c r="O81" s="42"/>
      <c r="P81" s="42">
        <f>E81+J81</f>
        <v>1444177</v>
      </c>
      <c r="Q81" s="14"/>
    </row>
    <row r="82" spans="1:17" s="11" customFormat="1" ht="11.25" customHeight="1">
      <c r="A82" s="18"/>
      <c r="B82" s="18"/>
      <c r="C82" s="18"/>
      <c r="D82" s="20" t="s">
        <v>9</v>
      </c>
      <c r="E82" s="44">
        <f>E81</f>
        <v>1444177</v>
      </c>
      <c r="F82" s="44">
        <f aca="true" t="shared" si="16" ref="F82:P82">F81</f>
        <v>1444177</v>
      </c>
      <c r="G82" s="44">
        <f t="shared" si="16"/>
        <v>1132932</v>
      </c>
      <c r="H82" s="44">
        <f t="shared" si="16"/>
        <v>0</v>
      </c>
      <c r="I82" s="44">
        <f t="shared" si="16"/>
        <v>0</v>
      </c>
      <c r="J82" s="44">
        <f t="shared" si="16"/>
        <v>0</v>
      </c>
      <c r="K82" s="44">
        <f t="shared" si="16"/>
        <v>0</v>
      </c>
      <c r="L82" s="44">
        <f t="shared" si="16"/>
        <v>0</v>
      </c>
      <c r="M82" s="44">
        <f t="shared" si="16"/>
        <v>0</v>
      </c>
      <c r="N82" s="44">
        <f t="shared" si="16"/>
        <v>0</v>
      </c>
      <c r="O82" s="44">
        <f t="shared" si="16"/>
        <v>0</v>
      </c>
      <c r="P82" s="44">
        <f t="shared" si="16"/>
        <v>1444177</v>
      </c>
      <c r="Q82" s="60">
        <f>E82/E83*100</f>
        <v>0.8209260136065339</v>
      </c>
    </row>
    <row r="83" spans="1:16" s="11" customFormat="1" ht="12.75" customHeight="1">
      <c r="A83" s="73" t="s">
        <v>8</v>
      </c>
      <c r="B83" s="73"/>
      <c r="C83" s="73"/>
      <c r="D83" s="73"/>
      <c r="E83" s="44">
        <f>E36+E52+E66+E78+E82</f>
        <v>175920482</v>
      </c>
      <c r="F83" s="44">
        <f aca="true" t="shared" si="17" ref="F83:L83">F36+F52+F66+F78+F82</f>
        <v>175870482</v>
      </c>
      <c r="G83" s="44">
        <f t="shared" si="17"/>
        <v>97520688</v>
      </c>
      <c r="H83" s="44">
        <f t="shared" si="17"/>
        <v>16338301</v>
      </c>
      <c r="I83" s="44">
        <f t="shared" si="17"/>
        <v>0</v>
      </c>
      <c r="J83" s="44">
        <f t="shared" si="17"/>
        <v>14722207.66</v>
      </c>
      <c r="K83" s="44">
        <f t="shared" si="17"/>
        <v>9499425</v>
      </c>
      <c r="L83" s="44">
        <f t="shared" si="17"/>
        <v>5192782.66</v>
      </c>
      <c r="M83" s="44">
        <f>M36+M52+M66+M78+M82</f>
        <v>214555</v>
      </c>
      <c r="N83" s="44">
        <f>N36+N52+N66+N78+N82</f>
        <v>13100</v>
      </c>
      <c r="O83" s="44">
        <f>O36+O52+O66+O78+O82</f>
        <v>9529425</v>
      </c>
      <c r="P83" s="44">
        <f>P36+P52+P66+P78+P82</f>
        <v>190642689.66</v>
      </c>
    </row>
    <row r="84" spans="1:16" s="11" customFormat="1" ht="12.75" customHeight="1">
      <c r="A84" s="61" t="s">
        <v>217</v>
      </c>
      <c r="B84" s="62"/>
      <c r="C84" s="62"/>
      <c r="D84" s="63"/>
      <c r="E84" s="44">
        <f>F84+I84</f>
        <v>373600</v>
      </c>
      <c r="F84" s="44">
        <f>F26</f>
        <v>373600</v>
      </c>
      <c r="G84" s="44">
        <f aca="true" t="shared" si="18" ref="G84:O84">G26</f>
        <v>0</v>
      </c>
      <c r="H84" s="44">
        <f t="shared" si="18"/>
        <v>0</v>
      </c>
      <c r="I84" s="44">
        <f t="shared" si="18"/>
        <v>0</v>
      </c>
      <c r="J84" s="44">
        <f t="shared" si="18"/>
        <v>0</v>
      </c>
      <c r="K84" s="44">
        <f t="shared" si="18"/>
        <v>0</v>
      </c>
      <c r="L84" s="44">
        <f t="shared" si="18"/>
        <v>0</v>
      </c>
      <c r="M84" s="44">
        <f t="shared" si="18"/>
        <v>0</v>
      </c>
      <c r="N84" s="44">
        <f t="shared" si="18"/>
        <v>0</v>
      </c>
      <c r="O84" s="44">
        <f t="shared" si="18"/>
        <v>0</v>
      </c>
      <c r="P84" s="44">
        <f>E84+J84</f>
        <v>373600</v>
      </c>
    </row>
    <row r="85" spans="3:16" ht="15.75" customHeight="1">
      <c r="C85" s="9"/>
      <c r="D85" s="9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3:16" ht="33" customHeight="1">
      <c r="C86" s="5"/>
      <c r="D86" s="1" t="s">
        <v>121</v>
      </c>
      <c r="E86" s="6"/>
      <c r="F86" s="6"/>
      <c r="G86" s="6"/>
      <c r="H86" s="6"/>
      <c r="I86" s="6"/>
      <c r="J86" s="6"/>
      <c r="K86" s="6"/>
      <c r="L86" s="6"/>
      <c r="M86" s="6" t="s">
        <v>147</v>
      </c>
      <c r="N86" s="6"/>
      <c r="O86" s="6"/>
      <c r="P86" s="7"/>
    </row>
    <row r="87" spans="3:16" ht="12.75">
      <c r="C87" s="5"/>
      <c r="D87" s="1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7"/>
    </row>
    <row r="88" spans="3:16" ht="12.75">
      <c r="C88" s="5"/>
      <c r="D88" s="1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7"/>
    </row>
    <row r="89" spans="3:16" ht="12.75">
      <c r="C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4"/>
    </row>
    <row r="90" spans="3:16" ht="12.75">
      <c r="C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4"/>
    </row>
    <row r="91" spans="3:16" ht="12.75">
      <c r="C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4"/>
    </row>
    <row r="92" spans="3:16" ht="12.75">
      <c r="C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4"/>
    </row>
    <row r="93" spans="3:16" ht="12.75">
      <c r="C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4"/>
    </row>
    <row r="94" spans="3:16" ht="12.75">
      <c r="C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4"/>
    </row>
    <row r="95" spans="3:16" ht="12.75">
      <c r="C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4"/>
    </row>
    <row r="96" spans="3:16" ht="12.75">
      <c r="C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4"/>
    </row>
    <row r="97" spans="3:16" ht="12.75">
      <c r="C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4"/>
    </row>
    <row r="98" spans="3:16" ht="12.75">
      <c r="C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/>
    </row>
    <row r="99" spans="3:16" ht="12.75">
      <c r="C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/>
    </row>
    <row r="100" spans="3:16" ht="12.75">
      <c r="C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4"/>
    </row>
    <row r="101" spans="3:16" ht="12.75">
      <c r="C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4"/>
    </row>
    <row r="102" spans="3:16" ht="12.75">
      <c r="C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4"/>
    </row>
    <row r="103" spans="3:16" ht="12.75">
      <c r="C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.75">
      <c r="C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.75">
      <c r="C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.75">
      <c r="C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.75">
      <c r="C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.75">
      <c r="C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.75">
      <c r="C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.75">
      <c r="C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.75">
      <c r="C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.75">
      <c r="C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.75">
      <c r="C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.75">
      <c r="C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.75">
      <c r="C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.75">
      <c r="C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.75">
      <c r="C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.75">
      <c r="C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.75">
      <c r="C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.75">
      <c r="C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.75">
      <c r="C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.75">
      <c r="C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.75">
      <c r="C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.75">
      <c r="C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.75">
      <c r="C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.75">
      <c r="C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.75">
      <c r="C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.75">
      <c r="C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.75">
      <c r="C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.75">
      <c r="C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.75">
      <c r="C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.75">
      <c r="C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.75">
      <c r="C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.75">
      <c r="C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.75">
      <c r="C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.75">
      <c r="C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.75">
      <c r="C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.75">
      <c r="C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.75">
      <c r="C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.75">
      <c r="C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.75">
      <c r="C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.75">
      <c r="C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.75">
      <c r="C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.75">
      <c r="C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.75">
      <c r="C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3:16" ht="12.75">
      <c r="C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3:16" ht="12.75">
      <c r="C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3:16" ht="12.75">
      <c r="C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3:16" ht="12.75">
      <c r="C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3:16" ht="12.75">
      <c r="C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3:16" ht="12.75">
      <c r="C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3:16" ht="12.75">
      <c r="C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3:16" ht="12.75">
      <c r="C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3:16" ht="12.75">
      <c r="C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3:16" ht="12.75">
      <c r="C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3:16" ht="12.75">
      <c r="C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3:16" ht="12.75">
      <c r="C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3:16" ht="12.75">
      <c r="C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3:16" ht="12.75">
      <c r="C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3:16" ht="12.75">
      <c r="C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3:16" ht="12.75">
      <c r="C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3:16" ht="12.75">
      <c r="C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3:16" ht="12.75">
      <c r="C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3:16" ht="12.75">
      <c r="C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3:16" ht="12.75">
      <c r="C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3:16" ht="12.75">
      <c r="C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3:16" ht="12.75">
      <c r="C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3:16" ht="12.75">
      <c r="C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3:16" ht="12.75">
      <c r="C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3:16" ht="12.75">
      <c r="C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3:16" ht="12.75">
      <c r="C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3:16" ht="12.75">
      <c r="C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3:16" ht="12.75">
      <c r="C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3:16" ht="12.75">
      <c r="C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3:16" ht="12.75">
      <c r="C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3:16" ht="12.75">
      <c r="C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3:16" ht="12.75">
      <c r="C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3:16" ht="12.75">
      <c r="C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3:16" ht="12.75">
      <c r="C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3:16" ht="12.75">
      <c r="C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3:16" ht="12.75">
      <c r="C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3:16" ht="12.75">
      <c r="C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3:16" ht="12.75">
      <c r="C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3:16" ht="12.75">
      <c r="C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3:16" ht="12.75">
      <c r="C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3:16" ht="12.75">
      <c r="C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3:16" ht="12.75">
      <c r="C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3:16" ht="12.75">
      <c r="C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3:16" ht="12.75">
      <c r="C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3:16" ht="12.75">
      <c r="C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3:16" ht="12.75">
      <c r="C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3:16" ht="12.75">
      <c r="C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3:16" ht="12.75">
      <c r="C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3:16" ht="12.75">
      <c r="C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3:16" ht="12.75">
      <c r="C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3:16" ht="12.75">
      <c r="C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3:16" ht="12.75">
      <c r="C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3:16" ht="12.75">
      <c r="C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3:16" ht="12.75">
      <c r="C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3:16" ht="12.75">
      <c r="C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3:16" ht="12.75">
      <c r="C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3:16" ht="12.75">
      <c r="C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3:16" ht="12.75">
      <c r="C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3:16" ht="12.75">
      <c r="C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3:16" ht="12.75">
      <c r="C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3:16" ht="12.75">
      <c r="C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3:16" ht="12.75">
      <c r="C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3:16" ht="12.75">
      <c r="C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3:16" ht="12.75">
      <c r="C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3:16" ht="12.75">
      <c r="C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3:16" ht="12.75">
      <c r="C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3:16" ht="12.75">
      <c r="C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3:16" ht="12.75">
      <c r="C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3:16" ht="12.75">
      <c r="C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3:16" ht="12.75">
      <c r="C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3:16" ht="12.75">
      <c r="C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3:16" ht="12.75">
      <c r="C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3:16" ht="12.75">
      <c r="C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3:16" ht="12.75">
      <c r="C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3:16" ht="12.75">
      <c r="C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3:16" ht="12.75">
      <c r="C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3:16" ht="12.75">
      <c r="C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3:16" ht="12.75">
      <c r="C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3:16" ht="12.75">
      <c r="C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3:16" ht="12.75">
      <c r="C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3:16" ht="12.75">
      <c r="C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3:16" ht="12.75">
      <c r="C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3:16" ht="12.75">
      <c r="C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3:16" ht="12.75">
      <c r="C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3:16" ht="12.75">
      <c r="C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3:16" ht="12.75">
      <c r="C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3:16" ht="12.75">
      <c r="C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3:16" ht="12.75">
      <c r="C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3:16" ht="12.75">
      <c r="C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3:16" ht="12.75">
      <c r="C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3:16" ht="12.75">
      <c r="C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3:16" ht="12.75">
      <c r="C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3:16" ht="12.75">
      <c r="C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3:16" ht="12.75">
      <c r="C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3:16" ht="12.75">
      <c r="C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3:16" ht="12.75">
      <c r="C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3:16" ht="12.75">
      <c r="C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3:16" ht="12.75">
      <c r="C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3:16" ht="12.75">
      <c r="C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3:16" ht="12.75">
      <c r="C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3:16" ht="12.75">
      <c r="C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3:16" ht="12.75">
      <c r="C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3:16" ht="12.75">
      <c r="C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3:16" ht="12.75">
      <c r="C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3:16" ht="12.75">
      <c r="C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3:16" ht="12.75">
      <c r="C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3:16" ht="12.75">
      <c r="C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3:16" ht="12.75">
      <c r="C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3:16" ht="12.75">
      <c r="C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3:16" ht="12.75">
      <c r="C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3:16" ht="12.75">
      <c r="C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3:16" ht="12.75">
      <c r="C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3:16" ht="12.75">
      <c r="C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3:16" ht="12.75">
      <c r="C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3:16" ht="12.75">
      <c r="C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3:16" ht="12.75">
      <c r="C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3:16" ht="12.75">
      <c r="C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3:16" ht="12.75">
      <c r="C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3:16" ht="12.75">
      <c r="C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3:16" ht="12.75">
      <c r="C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3:16" ht="12.75">
      <c r="C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3:16" ht="12.75">
      <c r="C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3:16" ht="12.75">
      <c r="C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3:16" ht="12.75">
      <c r="C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3:16" ht="12.75">
      <c r="C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3:16" ht="12.75">
      <c r="C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3:16" ht="12.75">
      <c r="C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3:16" ht="12.75">
      <c r="C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3:16" ht="12.75">
      <c r="C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3:16" ht="12.75">
      <c r="C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3:16" ht="12.75">
      <c r="C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3:16" ht="12.75">
      <c r="C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3:16" ht="12.75">
      <c r="C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3:16" ht="12.75">
      <c r="C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3:16" ht="12.75">
      <c r="C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3:16" ht="12.75">
      <c r="C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3:16" ht="12.75">
      <c r="C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3:16" ht="12.75">
      <c r="C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3:16" ht="12.75">
      <c r="C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3:16" ht="12.75">
      <c r="C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3:16" ht="12.75">
      <c r="C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3:16" ht="12.75">
      <c r="C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3:16" ht="12.75">
      <c r="C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3:16" ht="12.75">
      <c r="C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3:16" ht="12.75">
      <c r="C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3:16" ht="12.75">
      <c r="C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3:16" ht="12.75">
      <c r="C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3:16" ht="12.75">
      <c r="C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3:16" ht="12.75">
      <c r="C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3:16" ht="12.75">
      <c r="C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3:16" ht="12.75">
      <c r="C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3:16" ht="12.75">
      <c r="C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3:16" ht="12.75">
      <c r="C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3:16" ht="12.75">
      <c r="C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3:16" ht="12.75">
      <c r="C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3:16" ht="12.75">
      <c r="C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3:16" ht="12.75">
      <c r="C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3:16" ht="12.75">
      <c r="C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3:16" ht="12.75">
      <c r="C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3:16" ht="12.75">
      <c r="C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3:16" ht="12.75">
      <c r="C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3:16" ht="12.75">
      <c r="C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3:16" ht="12.75">
      <c r="C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3:16" ht="12.75">
      <c r="C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3:16" ht="12.75">
      <c r="C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3:16" ht="12.75">
      <c r="C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3:16" ht="12.75">
      <c r="C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3:16" ht="12.75">
      <c r="C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3:16" ht="12.75">
      <c r="C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3:16" ht="12.75">
      <c r="C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3:16" ht="12.75">
      <c r="C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3:16" ht="12.75">
      <c r="C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3:16" ht="12.75">
      <c r="C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3:16" ht="12.75">
      <c r="C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3:16" ht="12.75">
      <c r="C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3:16" ht="12.75">
      <c r="C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3:16" ht="12.75">
      <c r="C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3:16" ht="12.75">
      <c r="C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3:16" ht="12.75">
      <c r="C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3:16" ht="12.75">
      <c r="C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3:16" ht="12.75">
      <c r="C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3:16" ht="12.75">
      <c r="C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3:16" ht="12.75">
      <c r="C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3:16" ht="12.75">
      <c r="C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3:16" ht="12.75">
      <c r="C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3:16" ht="12.75">
      <c r="C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3:16" ht="12.75">
      <c r="C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3:16" ht="12.75">
      <c r="C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3:16" ht="12.75">
      <c r="C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3:16" ht="12.75">
      <c r="C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3:16" ht="12.75">
      <c r="C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3:16" ht="12.75">
      <c r="C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3:16" ht="12.75">
      <c r="C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3:16" ht="12.75">
      <c r="C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3:16" ht="12.75">
      <c r="C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3:16" ht="12.75">
      <c r="C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3:16" ht="12.75">
      <c r="C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3:16" ht="12.75">
      <c r="C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3:16" ht="12.75">
      <c r="C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3:16" ht="12.75">
      <c r="C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3:16" ht="12.75">
      <c r="C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3:16" ht="12.75">
      <c r="C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3:16" ht="12.75">
      <c r="C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3:16" ht="12.75">
      <c r="C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3:16" ht="12.75">
      <c r="C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3:16" ht="12.75">
      <c r="C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3:16" ht="12.75">
      <c r="C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3:16" ht="12.75">
      <c r="C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3:16" ht="12.75">
      <c r="C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3:16" ht="12.75">
      <c r="C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3:16" ht="12.75">
      <c r="C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3:16" ht="12.75">
      <c r="C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3:16" ht="12.75">
      <c r="C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3:16" ht="12.75">
      <c r="C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3:16" ht="12.75">
      <c r="C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3:16" ht="12.75">
      <c r="C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3:16" ht="12.75">
      <c r="C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3:16" ht="12.75">
      <c r="C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3:16" ht="12.75">
      <c r="C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3:16" ht="12.75">
      <c r="C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3:16" ht="12.75">
      <c r="C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3:16" ht="12.75">
      <c r="C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3:16" ht="12.75">
      <c r="C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3:16" ht="12.75">
      <c r="C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3:16" ht="12.75">
      <c r="C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3:16" ht="12.75">
      <c r="C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3:16" ht="12.75">
      <c r="C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3:16" ht="12.75">
      <c r="C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3:16" ht="12.75">
      <c r="C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3:16" ht="12.75">
      <c r="C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3:16" ht="12.75">
      <c r="C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3:16" ht="12.75">
      <c r="C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3:16" ht="12.75">
      <c r="C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3:16" ht="12.75">
      <c r="C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3:16" ht="12.75">
      <c r="C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3:16" ht="12.75">
      <c r="C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3:16" ht="12.75">
      <c r="C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3:16" ht="12.75">
      <c r="C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3:16" ht="12.75">
      <c r="C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3:16" ht="12.75">
      <c r="C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3:16" ht="12.75">
      <c r="C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3:16" ht="12.75">
      <c r="C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3:16" ht="12.75">
      <c r="C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3:16" ht="12.75">
      <c r="C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3:16" ht="12.75">
      <c r="C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3:16" ht="12.75">
      <c r="C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3:16" ht="12.75">
      <c r="C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3:16" ht="12.75">
      <c r="C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3:16" ht="12.75">
      <c r="C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3:16" ht="12.75">
      <c r="C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3:16" ht="12.75">
      <c r="C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3:16" ht="12.75">
      <c r="C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3:16" ht="12.75">
      <c r="C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3:16" ht="12.75">
      <c r="C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3:16" ht="12.75">
      <c r="C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3:16" ht="12.75">
      <c r="C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3:16" ht="12.75">
      <c r="C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3:16" ht="12.75">
      <c r="C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3:16" ht="12.75">
      <c r="C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3:16" ht="12.75">
      <c r="C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3:16" ht="12.75">
      <c r="C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3:16" ht="12.75">
      <c r="C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3:16" ht="12.75">
      <c r="C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3:16" ht="12.75">
      <c r="C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3:16" ht="12.75">
      <c r="C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3:16" ht="12.75">
      <c r="C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3:16" ht="12.75">
      <c r="C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3:16" ht="12.75">
      <c r="C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3:16" ht="12.75">
      <c r="C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3:16" ht="12.75">
      <c r="C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3:16" ht="12.75">
      <c r="C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3:16" ht="12.75">
      <c r="C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3:16" ht="12.75">
      <c r="C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3:16" ht="12.75">
      <c r="C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3:16" ht="12.75">
      <c r="C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3:16" ht="12.75">
      <c r="C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3:16" ht="12.75">
      <c r="C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3:16" ht="12.75">
      <c r="C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3:16" ht="12.75">
      <c r="C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3:16" ht="12.75">
      <c r="C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3:16" ht="12.75">
      <c r="C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3:16" ht="12.75">
      <c r="C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3:16" ht="12.75">
      <c r="C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3:16" ht="12.75">
      <c r="C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3:16" ht="12.75">
      <c r="C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3:16" ht="12.75">
      <c r="C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3:16" ht="12.75">
      <c r="C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3:16" ht="12.75">
      <c r="C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3:16" ht="12.75">
      <c r="C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3:16" ht="12.75">
      <c r="C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3:16" ht="12.75">
      <c r="C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3:16" ht="12.75">
      <c r="C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3:16" ht="12.75">
      <c r="C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3:16" ht="12.75">
      <c r="C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3:16" ht="12.75">
      <c r="C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3:16" ht="12.75">
      <c r="C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3:16" ht="12.75">
      <c r="C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3:16" ht="12.75">
      <c r="C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3:16" ht="12.75">
      <c r="C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3:16" ht="12.75">
      <c r="C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3:16" ht="12.75">
      <c r="C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3:16" ht="12.75">
      <c r="C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3:16" ht="12.75">
      <c r="C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3:16" ht="12.75">
      <c r="C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3:16" ht="12.75">
      <c r="C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3:16" ht="12.75">
      <c r="C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3:16" ht="12.75">
      <c r="C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3:16" ht="12.75">
      <c r="C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3:16" ht="12.75">
      <c r="C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3:16" ht="12.75">
      <c r="C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3:16" ht="12.75">
      <c r="C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3:16" ht="12.75">
      <c r="C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3:16" ht="12.75">
      <c r="C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3:16" ht="12.75">
      <c r="C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3:16" ht="12.75">
      <c r="C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3:16" ht="12.75">
      <c r="C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3:16" ht="12.75">
      <c r="C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3:16" ht="12.75">
      <c r="C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3:16" ht="12.75">
      <c r="C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3:16" ht="12.75">
      <c r="C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3:16" ht="12.75">
      <c r="C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3:16" ht="12.75">
      <c r="C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3:16" ht="12.75">
      <c r="C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3:16" ht="12.75">
      <c r="C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3:16" ht="12.75">
      <c r="C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3:16" ht="12.75">
      <c r="C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3:16" ht="12.75">
      <c r="C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3:16" ht="12.75">
      <c r="C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3:16" ht="12.75">
      <c r="C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3:16" ht="12.75">
      <c r="C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3:16" ht="12.75">
      <c r="C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3:16" ht="12.75">
      <c r="C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3:16" ht="12.75">
      <c r="C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3:16" ht="12.75">
      <c r="C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ht="12.75">
      <c r="C481" s="2"/>
    </row>
    <row r="482" ht="12.75">
      <c r="C482" s="2"/>
    </row>
    <row r="483" ht="12.75">
      <c r="C483" s="2"/>
    </row>
    <row r="484" ht="12.75">
      <c r="C484" s="2"/>
    </row>
    <row r="485" ht="12.75">
      <c r="C485" s="2"/>
    </row>
    <row r="486" ht="12.75">
      <c r="C486" s="2"/>
    </row>
    <row r="487" ht="12.75">
      <c r="C487" s="2"/>
    </row>
    <row r="488" ht="12.75">
      <c r="C488" s="2"/>
    </row>
    <row r="489" ht="12.75">
      <c r="C489" s="2"/>
    </row>
    <row r="490" ht="12.75">
      <c r="C490" s="2"/>
    </row>
    <row r="491" ht="12.75">
      <c r="C491" s="2"/>
    </row>
    <row r="492" ht="12.75">
      <c r="C492" s="2"/>
    </row>
    <row r="493" ht="12.75">
      <c r="C493" s="2"/>
    </row>
    <row r="494" ht="12.75">
      <c r="C494" s="2"/>
    </row>
    <row r="495" ht="12.75">
      <c r="C495" s="2"/>
    </row>
    <row r="496" ht="12.75">
      <c r="C496" s="2"/>
    </row>
    <row r="497" ht="12.75">
      <c r="C497" s="2"/>
    </row>
    <row r="498" ht="12.75">
      <c r="C498" s="2"/>
    </row>
    <row r="499" ht="12.75">
      <c r="C499" s="2"/>
    </row>
    <row r="500" ht="12.75">
      <c r="C500" s="2"/>
    </row>
    <row r="501" ht="12.75">
      <c r="C501" s="2"/>
    </row>
    <row r="502" ht="12.75">
      <c r="C502" s="2"/>
    </row>
    <row r="503" ht="12.75">
      <c r="C503" s="2"/>
    </row>
    <row r="504" ht="12.75">
      <c r="C504" s="2"/>
    </row>
    <row r="505" ht="12.75">
      <c r="C505" s="2"/>
    </row>
    <row r="506" ht="12.75">
      <c r="C506" s="2"/>
    </row>
    <row r="507" ht="12.75">
      <c r="C507" s="2"/>
    </row>
    <row r="508" ht="12.75">
      <c r="C508" s="2"/>
    </row>
    <row r="509" ht="12.75">
      <c r="C509" s="2"/>
    </row>
    <row r="510" ht="12.75">
      <c r="C510" s="2"/>
    </row>
    <row r="511" ht="12.75">
      <c r="C511" s="2"/>
    </row>
    <row r="512" ht="12.75">
      <c r="C512" s="2"/>
    </row>
    <row r="513" ht="12.75">
      <c r="C513" s="2"/>
    </row>
    <row r="514" ht="12.75">
      <c r="C514" s="2"/>
    </row>
    <row r="515" ht="12.75">
      <c r="C515" s="2"/>
    </row>
    <row r="516" ht="12.75">
      <c r="C516" s="2"/>
    </row>
    <row r="517" ht="12.75">
      <c r="C517" s="2"/>
    </row>
    <row r="518" ht="12.75">
      <c r="C518" s="2"/>
    </row>
    <row r="519" ht="12.75">
      <c r="C519" s="2"/>
    </row>
    <row r="520" ht="12.75">
      <c r="C520" s="2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2"/>
    </row>
    <row r="715" ht="12.75">
      <c r="C715" s="2"/>
    </row>
    <row r="716" ht="12.75">
      <c r="C716" s="2"/>
    </row>
    <row r="717" ht="12.75">
      <c r="C717" s="2"/>
    </row>
    <row r="718" ht="12.75">
      <c r="C718" s="2"/>
    </row>
    <row r="719" ht="12.75">
      <c r="C719" s="2"/>
    </row>
    <row r="720" ht="12.75">
      <c r="C720" s="2"/>
    </row>
    <row r="721" ht="12.75">
      <c r="C721" s="2"/>
    </row>
    <row r="722" ht="12.75">
      <c r="C722" s="2"/>
    </row>
    <row r="723" ht="12.75">
      <c r="C723" s="2"/>
    </row>
    <row r="724" ht="12.75">
      <c r="C724" s="2"/>
    </row>
    <row r="725" ht="12.75">
      <c r="C725" s="2"/>
    </row>
    <row r="726" ht="12.75">
      <c r="C726" s="2"/>
    </row>
    <row r="727" ht="12.75">
      <c r="C727" s="2"/>
    </row>
    <row r="728" ht="12.75">
      <c r="C728" s="2"/>
    </row>
    <row r="729" ht="12.75">
      <c r="C729" s="2"/>
    </row>
    <row r="730" ht="12.75">
      <c r="C730" s="2"/>
    </row>
    <row r="731" ht="12.75">
      <c r="C731" s="2"/>
    </row>
    <row r="732" ht="12.75">
      <c r="C732" s="2"/>
    </row>
    <row r="733" ht="12.75">
      <c r="C733" s="2"/>
    </row>
    <row r="734" ht="12.75">
      <c r="C734" s="2"/>
    </row>
    <row r="735" ht="12.75">
      <c r="C735" s="2"/>
    </row>
    <row r="736" ht="12.75">
      <c r="C736" s="2"/>
    </row>
    <row r="737" ht="12.75">
      <c r="C737" s="2"/>
    </row>
    <row r="738" ht="12.75">
      <c r="C738" s="2"/>
    </row>
    <row r="739" ht="12.75">
      <c r="C739" s="2"/>
    </row>
    <row r="740" ht="12.75">
      <c r="C740" s="2"/>
    </row>
    <row r="741" ht="12.75">
      <c r="C741" s="2"/>
    </row>
    <row r="742" ht="12.75">
      <c r="C742" s="2"/>
    </row>
    <row r="743" ht="12.75">
      <c r="C743" s="2"/>
    </row>
    <row r="744" ht="12.75">
      <c r="C744" s="2"/>
    </row>
    <row r="745" ht="12.75">
      <c r="C745" s="2"/>
    </row>
    <row r="746" ht="12.75">
      <c r="C746" s="2"/>
    </row>
    <row r="747" ht="12.75">
      <c r="C747" s="2"/>
    </row>
    <row r="748" ht="12.75">
      <c r="C748" s="2"/>
    </row>
    <row r="749" ht="12.75">
      <c r="C749" s="2"/>
    </row>
    <row r="750" ht="12.75">
      <c r="C750" s="2"/>
    </row>
    <row r="751" ht="12.75">
      <c r="C751" s="2"/>
    </row>
    <row r="752" ht="12.75">
      <c r="C752" s="2"/>
    </row>
    <row r="753" ht="12.75">
      <c r="C753" s="2"/>
    </row>
    <row r="754" ht="12.75">
      <c r="C754" s="2"/>
    </row>
    <row r="755" ht="12.75">
      <c r="C755" s="2"/>
    </row>
    <row r="756" ht="12.75">
      <c r="C756" s="2"/>
    </row>
    <row r="757" ht="12.75">
      <c r="C757" s="2"/>
    </row>
    <row r="758" ht="12.75">
      <c r="C758" s="2"/>
    </row>
    <row r="759" ht="12.75">
      <c r="C759" s="2"/>
    </row>
    <row r="760" ht="12.75">
      <c r="C760" s="2"/>
    </row>
    <row r="761" ht="12.75">
      <c r="C761" s="2"/>
    </row>
    <row r="762" ht="12.75">
      <c r="C762" s="2"/>
    </row>
    <row r="763" ht="12.75">
      <c r="C763" s="2"/>
    </row>
    <row r="764" ht="12.75">
      <c r="C764" s="2"/>
    </row>
    <row r="765" ht="12.75">
      <c r="C765" s="2"/>
    </row>
    <row r="766" ht="12.75">
      <c r="C766" s="2"/>
    </row>
    <row r="767" ht="12.75">
      <c r="C767" s="2"/>
    </row>
    <row r="768" ht="12.75">
      <c r="C768" s="2"/>
    </row>
    <row r="769" ht="12.75">
      <c r="C769" s="2"/>
    </row>
    <row r="770" ht="12.75">
      <c r="C770" s="2"/>
    </row>
    <row r="771" ht="12.75">
      <c r="C771" s="2"/>
    </row>
    <row r="772" ht="12.75">
      <c r="C772" s="2"/>
    </row>
    <row r="773" ht="12.75">
      <c r="C773" s="2"/>
    </row>
    <row r="774" ht="12.75">
      <c r="C774" s="2"/>
    </row>
    <row r="775" ht="12.75">
      <c r="C775" s="2"/>
    </row>
    <row r="776" ht="12.75">
      <c r="C776" s="2"/>
    </row>
    <row r="777" ht="12.75">
      <c r="C777" s="2"/>
    </row>
    <row r="778" ht="12.75">
      <c r="C778" s="2"/>
    </row>
    <row r="779" ht="12.75">
      <c r="C779" s="2"/>
    </row>
    <row r="780" ht="12.75">
      <c r="C780" s="2"/>
    </row>
    <row r="781" ht="12.75">
      <c r="C781" s="2"/>
    </row>
    <row r="782" ht="12.75">
      <c r="C782" s="2"/>
    </row>
    <row r="783" ht="12.75">
      <c r="C783" s="2"/>
    </row>
    <row r="784" ht="12.75">
      <c r="C784" s="2"/>
    </row>
    <row r="785" ht="12.75">
      <c r="C785" s="2"/>
    </row>
    <row r="786" ht="12.75">
      <c r="C786" s="2"/>
    </row>
    <row r="787" ht="12.75">
      <c r="C787" s="2"/>
    </row>
    <row r="788" ht="12.75">
      <c r="C788" s="2"/>
    </row>
    <row r="789" ht="12.75">
      <c r="C789" s="2"/>
    </row>
    <row r="790" ht="12.75">
      <c r="C790" s="2"/>
    </row>
    <row r="791" ht="12.75">
      <c r="C791" s="2"/>
    </row>
    <row r="792" ht="12.75">
      <c r="C792" s="2"/>
    </row>
    <row r="793" ht="12.75">
      <c r="C793" s="2"/>
    </row>
    <row r="794" ht="12.75">
      <c r="C794" s="2"/>
    </row>
    <row r="795" ht="12.75">
      <c r="C795" s="2"/>
    </row>
    <row r="796" ht="12.75">
      <c r="C796" s="2"/>
    </row>
    <row r="797" ht="12.75">
      <c r="C797" s="2"/>
    </row>
    <row r="798" ht="12.75">
      <c r="C798" s="2"/>
    </row>
    <row r="799" ht="12.75">
      <c r="C799" s="2"/>
    </row>
    <row r="800" ht="12.75">
      <c r="C800" s="2"/>
    </row>
    <row r="801" ht="12.75">
      <c r="C801" s="2"/>
    </row>
    <row r="802" ht="12.75">
      <c r="C802" s="2"/>
    </row>
    <row r="803" ht="12.75">
      <c r="C803" s="2"/>
    </row>
    <row r="804" ht="12.75">
      <c r="C804" s="2"/>
    </row>
    <row r="805" ht="12.75">
      <c r="C805" s="2"/>
    </row>
    <row r="806" ht="12.75">
      <c r="C806" s="2"/>
    </row>
    <row r="807" ht="12.75">
      <c r="C807" s="2"/>
    </row>
    <row r="808" ht="12.75">
      <c r="C808" s="2"/>
    </row>
    <row r="809" ht="12.75">
      <c r="C809" s="2"/>
    </row>
    <row r="810" ht="12.75">
      <c r="C810" s="2"/>
    </row>
    <row r="811" ht="12.75">
      <c r="C811" s="2"/>
    </row>
    <row r="812" ht="12.75">
      <c r="C812" s="2"/>
    </row>
    <row r="813" ht="12.75">
      <c r="C813" s="2"/>
    </row>
    <row r="814" ht="12.75">
      <c r="C814" s="2"/>
    </row>
    <row r="815" ht="12.75">
      <c r="C815" s="2"/>
    </row>
    <row r="816" ht="12.75">
      <c r="C816" s="2"/>
    </row>
    <row r="817" ht="12.75">
      <c r="C817" s="2"/>
    </row>
    <row r="818" ht="12.75">
      <c r="C818" s="2"/>
    </row>
    <row r="819" ht="12.75">
      <c r="C819" s="2"/>
    </row>
    <row r="820" ht="12.75">
      <c r="C820" s="2"/>
    </row>
    <row r="821" ht="12.75">
      <c r="C821" s="2"/>
    </row>
    <row r="822" ht="12.75">
      <c r="C822" s="2"/>
    </row>
    <row r="823" ht="12.75">
      <c r="C823" s="2"/>
    </row>
    <row r="824" ht="12.75">
      <c r="C824" s="2"/>
    </row>
    <row r="825" ht="12.75">
      <c r="C825" s="2"/>
    </row>
    <row r="826" ht="12.75">
      <c r="C826" s="2"/>
    </row>
    <row r="827" ht="12.75">
      <c r="C827" s="2"/>
    </row>
    <row r="828" ht="12.75">
      <c r="C828" s="2"/>
    </row>
    <row r="829" ht="12.75">
      <c r="C829" s="2"/>
    </row>
    <row r="830" ht="12.75">
      <c r="C830" s="2"/>
    </row>
    <row r="831" ht="12.75">
      <c r="C831" s="2"/>
    </row>
    <row r="832" ht="12.75">
      <c r="C832" s="2"/>
    </row>
    <row r="833" ht="12.75">
      <c r="C833" s="2"/>
    </row>
    <row r="834" ht="12.75">
      <c r="C834" s="2"/>
    </row>
    <row r="835" ht="12.75">
      <c r="C835" s="2"/>
    </row>
    <row r="836" ht="12.75">
      <c r="C836" s="2"/>
    </row>
    <row r="837" ht="12.75">
      <c r="C837" s="2"/>
    </row>
    <row r="838" ht="12.75">
      <c r="C838" s="2"/>
    </row>
    <row r="839" ht="12.75">
      <c r="C839" s="2"/>
    </row>
    <row r="840" ht="12.75">
      <c r="C840" s="2"/>
    </row>
    <row r="841" ht="12.75">
      <c r="C841" s="2"/>
    </row>
    <row r="842" ht="12.75">
      <c r="C842" s="2"/>
    </row>
    <row r="843" ht="12.75">
      <c r="C843" s="2"/>
    </row>
    <row r="844" ht="12.75">
      <c r="C844" s="2"/>
    </row>
    <row r="845" ht="12.75">
      <c r="C845" s="2"/>
    </row>
    <row r="846" ht="12.75">
      <c r="C846" s="2"/>
    </row>
    <row r="847" ht="12.75">
      <c r="C847" s="2"/>
    </row>
    <row r="848" ht="12.75">
      <c r="C848" s="2"/>
    </row>
    <row r="849" ht="12.75">
      <c r="C849" s="2"/>
    </row>
    <row r="850" ht="12.75">
      <c r="C850" s="2"/>
    </row>
    <row r="851" ht="12.75">
      <c r="C851" s="2"/>
    </row>
    <row r="852" ht="12.75">
      <c r="C852" s="2"/>
    </row>
    <row r="853" ht="12.75">
      <c r="C853" s="2"/>
    </row>
    <row r="854" ht="12.75">
      <c r="C854" s="2"/>
    </row>
    <row r="855" ht="12.75">
      <c r="C855" s="2"/>
    </row>
    <row r="856" ht="12.75">
      <c r="C856" s="2"/>
    </row>
    <row r="857" ht="12.75">
      <c r="C857" s="2"/>
    </row>
    <row r="858" ht="12.75">
      <c r="C858" s="2"/>
    </row>
    <row r="859" ht="12.75">
      <c r="C859" s="2"/>
    </row>
    <row r="860" ht="12.75">
      <c r="C860" s="2"/>
    </row>
    <row r="861" ht="12.75">
      <c r="C861" s="2"/>
    </row>
    <row r="862" ht="12.75">
      <c r="C862" s="2"/>
    </row>
    <row r="863" ht="12.75">
      <c r="C863" s="2"/>
    </row>
    <row r="864" ht="12.75">
      <c r="C864" s="2"/>
    </row>
    <row r="865" ht="12.75">
      <c r="C865" s="2"/>
    </row>
    <row r="866" ht="12.75">
      <c r="C866" s="2"/>
    </row>
    <row r="867" ht="12.75">
      <c r="C867" s="2"/>
    </row>
    <row r="868" ht="12.75">
      <c r="C868" s="2"/>
    </row>
    <row r="869" ht="12.75">
      <c r="C869" s="2"/>
    </row>
    <row r="870" ht="12.75">
      <c r="C870" s="2"/>
    </row>
    <row r="871" ht="12.75">
      <c r="C871" s="2"/>
    </row>
    <row r="872" ht="12.75">
      <c r="C872" s="2"/>
    </row>
    <row r="873" ht="12.75">
      <c r="C873" s="2"/>
    </row>
    <row r="874" ht="12.75">
      <c r="C874" s="2"/>
    </row>
    <row r="875" ht="12.75">
      <c r="C875" s="2"/>
    </row>
    <row r="876" ht="12.75">
      <c r="C876" s="2"/>
    </row>
    <row r="877" ht="12.75">
      <c r="C877" s="2"/>
    </row>
    <row r="878" ht="12.75">
      <c r="C878" s="2"/>
    </row>
    <row r="879" ht="12.75">
      <c r="C879" s="2"/>
    </row>
    <row r="880" ht="12.75">
      <c r="C880" s="2"/>
    </row>
    <row r="881" ht="12.75">
      <c r="C881" s="2"/>
    </row>
    <row r="882" ht="12.75">
      <c r="C882" s="2"/>
    </row>
    <row r="883" ht="12.75">
      <c r="C883" s="2"/>
    </row>
    <row r="884" ht="12.75">
      <c r="C884" s="2"/>
    </row>
    <row r="885" ht="12.75">
      <c r="C885" s="2"/>
    </row>
    <row r="886" ht="12.75">
      <c r="C886" s="2"/>
    </row>
    <row r="887" ht="12.75">
      <c r="C887" s="2"/>
    </row>
    <row r="888" ht="12.75">
      <c r="C888" s="2"/>
    </row>
    <row r="889" ht="12.75">
      <c r="C889" s="2"/>
    </row>
    <row r="890" ht="12.75">
      <c r="C890" s="2"/>
    </row>
    <row r="891" ht="12.75">
      <c r="C891" s="2"/>
    </row>
    <row r="892" ht="12.75">
      <c r="C892" s="2"/>
    </row>
    <row r="893" ht="12.75">
      <c r="C893" s="2"/>
    </row>
    <row r="894" ht="12.75">
      <c r="C894" s="2"/>
    </row>
    <row r="895" ht="12.75">
      <c r="C895" s="2"/>
    </row>
    <row r="896" ht="12.75">
      <c r="C896" s="2"/>
    </row>
    <row r="897" ht="12.75">
      <c r="C897" s="2"/>
    </row>
    <row r="898" ht="12.75">
      <c r="C898" s="2"/>
    </row>
    <row r="899" ht="12.75">
      <c r="C899" s="2"/>
    </row>
    <row r="900" ht="12.75">
      <c r="C900" s="2"/>
    </row>
    <row r="901" ht="12.75">
      <c r="C901" s="2"/>
    </row>
    <row r="902" ht="12.75">
      <c r="C902" s="2"/>
    </row>
    <row r="903" ht="12.75">
      <c r="C903" s="2"/>
    </row>
    <row r="904" ht="12.75">
      <c r="C904" s="2"/>
    </row>
    <row r="905" ht="12.75">
      <c r="C905" s="2"/>
    </row>
    <row r="906" ht="12.75">
      <c r="C906" s="2"/>
    </row>
    <row r="907" ht="12.75">
      <c r="C907" s="2"/>
    </row>
    <row r="908" ht="12.75">
      <c r="C908" s="2"/>
    </row>
    <row r="909" ht="12.75">
      <c r="C909" s="2"/>
    </row>
    <row r="910" ht="12.75">
      <c r="C910" s="2"/>
    </row>
    <row r="911" ht="12.75">
      <c r="C911" s="2"/>
    </row>
    <row r="912" ht="12.75">
      <c r="C912" s="2"/>
    </row>
    <row r="913" ht="12.75">
      <c r="C913" s="2"/>
    </row>
    <row r="914" ht="12.75">
      <c r="C914" s="2"/>
    </row>
    <row r="915" ht="12.75">
      <c r="C915" s="2"/>
    </row>
    <row r="916" ht="12.75">
      <c r="C916" s="2"/>
    </row>
    <row r="917" ht="12.75">
      <c r="C917" s="2"/>
    </row>
    <row r="918" ht="12.75">
      <c r="C918" s="2"/>
    </row>
    <row r="919" ht="12.75">
      <c r="C919" s="2"/>
    </row>
    <row r="920" ht="12.75">
      <c r="C920" s="2"/>
    </row>
    <row r="921" ht="12.75">
      <c r="C921" s="2"/>
    </row>
    <row r="922" ht="12.75">
      <c r="C922" s="2"/>
    </row>
    <row r="923" ht="12.75">
      <c r="C923" s="2"/>
    </row>
    <row r="924" ht="12.75">
      <c r="C924" s="2"/>
    </row>
    <row r="925" ht="12.75">
      <c r="C925" s="2"/>
    </row>
    <row r="926" ht="12.75">
      <c r="C926" s="2"/>
    </row>
    <row r="927" ht="12.75">
      <c r="C927" s="2"/>
    </row>
    <row r="928" ht="12.75">
      <c r="C928" s="2"/>
    </row>
    <row r="929" ht="12.75">
      <c r="C929" s="2"/>
    </row>
    <row r="930" ht="12.75">
      <c r="C930" s="2"/>
    </row>
    <row r="931" ht="12.75">
      <c r="C931" s="2"/>
    </row>
    <row r="932" ht="12.75">
      <c r="C932" s="2"/>
    </row>
    <row r="933" ht="12.75">
      <c r="C933" s="2"/>
    </row>
    <row r="934" ht="12.75">
      <c r="C934" s="2"/>
    </row>
    <row r="935" ht="12.75">
      <c r="C935" s="2"/>
    </row>
    <row r="936" ht="12.75">
      <c r="C936" s="2"/>
    </row>
    <row r="937" ht="12.75">
      <c r="C937" s="2"/>
    </row>
    <row r="938" ht="12.75">
      <c r="C938" s="2"/>
    </row>
    <row r="939" ht="12.75">
      <c r="C939" s="2"/>
    </row>
    <row r="940" ht="12.75">
      <c r="C940" s="2"/>
    </row>
    <row r="941" ht="12.75">
      <c r="C941" s="2"/>
    </row>
    <row r="942" ht="12.75">
      <c r="C942" s="2"/>
    </row>
    <row r="943" ht="12.75">
      <c r="C943" s="2"/>
    </row>
    <row r="944" ht="12.75">
      <c r="C944" s="2"/>
    </row>
    <row r="945" ht="12.75">
      <c r="C945" s="2"/>
    </row>
    <row r="946" ht="12.75">
      <c r="C946" s="2"/>
    </row>
    <row r="947" ht="12.75">
      <c r="C947" s="2"/>
    </row>
    <row r="948" ht="12.75">
      <c r="C948" s="2"/>
    </row>
    <row r="949" ht="12.75">
      <c r="C949" s="2"/>
    </row>
    <row r="950" ht="12.75">
      <c r="C950" s="2"/>
    </row>
    <row r="951" ht="12.75">
      <c r="C951" s="2"/>
    </row>
    <row r="952" ht="12.75">
      <c r="C952" s="2"/>
    </row>
    <row r="953" ht="12.75">
      <c r="C953" s="2"/>
    </row>
    <row r="954" ht="12.75">
      <c r="C954" s="2"/>
    </row>
    <row r="955" ht="12.75">
      <c r="C955" s="2"/>
    </row>
    <row r="956" ht="12.75">
      <c r="C956" s="2"/>
    </row>
    <row r="957" ht="12.75">
      <c r="C957" s="2"/>
    </row>
    <row r="958" ht="12.75">
      <c r="C958" s="2"/>
    </row>
    <row r="959" ht="12.75">
      <c r="C959" s="2"/>
    </row>
    <row r="960" ht="12.75">
      <c r="C960" s="2"/>
    </row>
    <row r="961" ht="12.75">
      <c r="C961" s="2"/>
    </row>
    <row r="962" ht="12.75">
      <c r="C962" s="2"/>
    </row>
    <row r="963" ht="12.75">
      <c r="C963" s="2"/>
    </row>
    <row r="964" ht="12.75">
      <c r="C964" s="2"/>
    </row>
    <row r="965" ht="12.75">
      <c r="C965" s="2"/>
    </row>
    <row r="966" ht="12.75">
      <c r="C966" s="2"/>
    </row>
    <row r="967" ht="12.75">
      <c r="C967" s="2"/>
    </row>
    <row r="968" ht="12.75">
      <c r="C968" s="2"/>
    </row>
    <row r="969" ht="12.75">
      <c r="C969" s="2"/>
    </row>
    <row r="970" ht="12.75">
      <c r="C970" s="2"/>
    </row>
    <row r="971" ht="12.75">
      <c r="C971" s="2"/>
    </row>
    <row r="972" ht="12.75">
      <c r="C972" s="2"/>
    </row>
    <row r="973" ht="12.75">
      <c r="C973" s="2"/>
    </row>
    <row r="974" ht="12.75">
      <c r="C974" s="2"/>
    </row>
    <row r="975" ht="12.75">
      <c r="C975" s="2"/>
    </row>
    <row r="976" ht="12.75">
      <c r="C976" s="2"/>
    </row>
    <row r="977" ht="12.75">
      <c r="C977" s="2"/>
    </row>
    <row r="978" ht="12.75">
      <c r="C978" s="2"/>
    </row>
    <row r="979" ht="12.75">
      <c r="C979" s="2"/>
    </row>
    <row r="980" ht="12.75">
      <c r="C980" s="2"/>
    </row>
    <row r="981" ht="12.75">
      <c r="C981" s="2"/>
    </row>
    <row r="982" ht="12.75">
      <c r="C982" s="2"/>
    </row>
    <row r="983" ht="12.75">
      <c r="C983" s="2"/>
    </row>
    <row r="984" ht="12.75">
      <c r="C984" s="2"/>
    </row>
    <row r="985" ht="12.75">
      <c r="C985" s="2"/>
    </row>
    <row r="986" ht="12.75">
      <c r="C986" s="2"/>
    </row>
    <row r="987" ht="12.75">
      <c r="C987" s="2"/>
    </row>
    <row r="988" ht="12.75">
      <c r="C988" s="2"/>
    </row>
    <row r="989" ht="12.75">
      <c r="C989" s="2"/>
    </row>
    <row r="990" ht="12.75">
      <c r="C990" s="2"/>
    </row>
    <row r="991" ht="12.75">
      <c r="C991" s="2"/>
    </row>
    <row r="992" ht="12.75">
      <c r="C992" s="2"/>
    </row>
    <row r="993" ht="12.75">
      <c r="C993" s="2"/>
    </row>
    <row r="994" ht="12.75">
      <c r="C994" s="2"/>
    </row>
    <row r="995" ht="12.75">
      <c r="C995" s="2"/>
    </row>
    <row r="996" ht="12.75">
      <c r="C996" s="2"/>
    </row>
    <row r="997" ht="12.75">
      <c r="C997" s="2"/>
    </row>
    <row r="998" ht="12.75">
      <c r="C998" s="2"/>
    </row>
    <row r="999" ht="12.75">
      <c r="C999" s="2"/>
    </row>
    <row r="1000" ht="12.75">
      <c r="C1000" s="2"/>
    </row>
    <row r="1001" ht="12.75">
      <c r="C1001" s="2"/>
    </row>
    <row r="1002" ht="12.75">
      <c r="C1002" s="2"/>
    </row>
    <row r="1003" ht="12.75">
      <c r="C1003" s="2"/>
    </row>
    <row r="1004" ht="12.75">
      <c r="C1004" s="2"/>
    </row>
    <row r="1005" ht="12.75">
      <c r="C1005" s="2"/>
    </row>
    <row r="1006" ht="12.75">
      <c r="C1006" s="2"/>
    </row>
    <row r="1007" ht="12.75">
      <c r="C1007" s="2"/>
    </row>
    <row r="1008" ht="12.75">
      <c r="C1008" s="2"/>
    </row>
    <row r="1009" ht="12.75">
      <c r="C1009" s="2"/>
    </row>
    <row r="1010" ht="12.75">
      <c r="C1010" s="2"/>
    </row>
    <row r="1011" ht="12.75">
      <c r="C1011" s="2"/>
    </row>
    <row r="1012" ht="12.75">
      <c r="C1012" s="2"/>
    </row>
    <row r="1013" ht="12.75">
      <c r="C1013" s="2"/>
    </row>
    <row r="1014" ht="12.75">
      <c r="C1014" s="2"/>
    </row>
    <row r="1015" ht="12.75">
      <c r="C1015" s="2"/>
    </row>
    <row r="1016" ht="12.75">
      <c r="C1016" s="2"/>
    </row>
    <row r="1017" ht="12.75">
      <c r="C1017" s="2"/>
    </row>
    <row r="1018" ht="12.75">
      <c r="C1018" s="2"/>
    </row>
    <row r="1019" ht="12.75">
      <c r="C1019" s="2"/>
    </row>
    <row r="1020" ht="12.75">
      <c r="C1020" s="2"/>
    </row>
    <row r="1021" ht="12.75">
      <c r="C1021" s="2"/>
    </row>
    <row r="1022" ht="12.75">
      <c r="C1022" s="2"/>
    </row>
    <row r="1023" ht="12.75">
      <c r="C1023" s="2"/>
    </row>
    <row r="1024" ht="12.75">
      <c r="C1024" s="2"/>
    </row>
    <row r="1025" ht="12.75">
      <c r="C1025" s="2"/>
    </row>
    <row r="1026" ht="12.75">
      <c r="C1026" s="2"/>
    </row>
    <row r="1027" ht="12.75">
      <c r="C1027" s="2"/>
    </row>
    <row r="1028" ht="12.75">
      <c r="C1028" s="2"/>
    </row>
    <row r="1029" ht="12.75">
      <c r="C1029" s="2"/>
    </row>
    <row r="1030" ht="12.75">
      <c r="C1030" s="2"/>
    </row>
    <row r="1031" ht="12.75">
      <c r="C1031" s="2"/>
    </row>
    <row r="1032" ht="12.75">
      <c r="C1032" s="2"/>
    </row>
    <row r="1033" ht="12.75">
      <c r="C1033" s="2"/>
    </row>
    <row r="1034" ht="12.75">
      <c r="C1034" s="2"/>
    </row>
    <row r="1035" ht="12.75">
      <c r="C1035" s="2"/>
    </row>
    <row r="1036" ht="12.75">
      <c r="C1036" s="2"/>
    </row>
    <row r="1037" ht="12.75">
      <c r="C1037" s="2"/>
    </row>
    <row r="1038" ht="12.75">
      <c r="C1038" s="2"/>
    </row>
    <row r="1039" ht="12.75">
      <c r="C1039" s="2"/>
    </row>
    <row r="1040" ht="12.75">
      <c r="C1040" s="2"/>
    </row>
    <row r="1041" ht="12.75">
      <c r="C1041" s="2"/>
    </row>
    <row r="1042" ht="12.75">
      <c r="C1042" s="2"/>
    </row>
    <row r="1043" ht="12.75">
      <c r="C1043" s="2"/>
    </row>
    <row r="1044" ht="12.75">
      <c r="C1044" s="2"/>
    </row>
    <row r="1045" ht="12.75">
      <c r="C1045" s="2"/>
    </row>
    <row r="1046" ht="12.75">
      <c r="C1046" s="2"/>
    </row>
    <row r="1047" ht="12.75">
      <c r="C1047" s="2"/>
    </row>
    <row r="1048" ht="12.75">
      <c r="C1048" s="2"/>
    </row>
    <row r="1049" ht="12.75">
      <c r="C1049" s="2"/>
    </row>
    <row r="1050" ht="12.75">
      <c r="C1050" s="2"/>
    </row>
    <row r="1051" ht="12.75">
      <c r="C1051" s="2"/>
    </row>
    <row r="1052" ht="12.75">
      <c r="C1052" s="2"/>
    </row>
    <row r="1053" ht="12.75">
      <c r="C1053" s="2"/>
    </row>
    <row r="1054" ht="12.75">
      <c r="C1054" s="2"/>
    </row>
    <row r="1055" ht="12.75">
      <c r="C1055" s="2"/>
    </row>
    <row r="1056" ht="12.75">
      <c r="C1056" s="2"/>
    </row>
    <row r="1057" ht="12.75">
      <c r="C1057" s="2"/>
    </row>
    <row r="1058" ht="12.75">
      <c r="C1058" s="2"/>
    </row>
    <row r="1059" ht="12.75">
      <c r="C1059" s="2"/>
    </row>
    <row r="1060" ht="12.75">
      <c r="C1060" s="2"/>
    </row>
    <row r="1061" ht="12.75">
      <c r="C1061" s="2"/>
    </row>
    <row r="1062" ht="12.75">
      <c r="C1062" s="2"/>
    </row>
    <row r="1063" ht="12.75">
      <c r="C1063" s="2"/>
    </row>
    <row r="1064" ht="12.75">
      <c r="C1064" s="2"/>
    </row>
    <row r="1065" ht="12.75">
      <c r="C1065" s="2"/>
    </row>
    <row r="1066" ht="12.75">
      <c r="C1066" s="2"/>
    </row>
    <row r="1067" ht="12.75">
      <c r="C1067" s="2"/>
    </row>
    <row r="1068" ht="12.75">
      <c r="C1068" s="2"/>
    </row>
    <row r="1069" ht="12.75">
      <c r="C1069" s="2"/>
    </row>
    <row r="1070" ht="12.75">
      <c r="C1070" s="2"/>
    </row>
    <row r="1071" ht="12.75">
      <c r="C1071" s="2"/>
    </row>
    <row r="1072" ht="12.75">
      <c r="C1072" s="2"/>
    </row>
    <row r="1073" ht="12.75">
      <c r="C1073" s="2"/>
    </row>
    <row r="1074" ht="12.75">
      <c r="C1074" s="2"/>
    </row>
    <row r="1075" ht="12.75">
      <c r="C1075" s="2"/>
    </row>
    <row r="1076" ht="12.75">
      <c r="C1076" s="2"/>
    </row>
    <row r="1077" ht="12.75">
      <c r="C1077" s="2"/>
    </row>
    <row r="1078" ht="12.75">
      <c r="C1078" s="2"/>
    </row>
    <row r="1079" ht="12.75">
      <c r="C1079" s="2"/>
    </row>
    <row r="1080" ht="12.75">
      <c r="C1080" s="2"/>
    </row>
    <row r="1081" ht="12.75">
      <c r="C1081" s="2"/>
    </row>
    <row r="1082" ht="12.75">
      <c r="C1082" s="2"/>
    </row>
    <row r="1083" ht="12.75">
      <c r="C1083" s="2"/>
    </row>
    <row r="1084" ht="12.75">
      <c r="C1084" s="2"/>
    </row>
    <row r="1085" ht="12.75">
      <c r="C1085" s="2"/>
    </row>
    <row r="1086" ht="12.75">
      <c r="C1086" s="2"/>
    </row>
    <row r="1087" ht="12.75">
      <c r="C1087" s="2"/>
    </row>
    <row r="1088" ht="12.75">
      <c r="C1088" s="2"/>
    </row>
    <row r="1089" ht="12.75">
      <c r="C1089" s="2"/>
    </row>
    <row r="1090" ht="12.75">
      <c r="C1090" s="2"/>
    </row>
    <row r="1091" ht="12.75">
      <c r="C1091" s="2"/>
    </row>
    <row r="1092" ht="12.75">
      <c r="C1092" s="2"/>
    </row>
    <row r="1093" ht="12.75">
      <c r="C1093" s="2"/>
    </row>
    <row r="1094" ht="12.75">
      <c r="C1094" s="2"/>
    </row>
    <row r="1095" ht="12.75">
      <c r="C1095" s="2"/>
    </row>
    <row r="1096" ht="12.75">
      <c r="C1096" s="2"/>
    </row>
    <row r="1097" ht="12.75">
      <c r="C1097" s="2"/>
    </row>
    <row r="1098" ht="12.75">
      <c r="C1098" s="2"/>
    </row>
    <row r="1099" ht="12.75">
      <c r="C1099" s="2"/>
    </row>
    <row r="1100" ht="12.75">
      <c r="C1100" s="2"/>
    </row>
    <row r="1101" ht="12.75">
      <c r="C1101" s="2"/>
    </row>
    <row r="1102" ht="12.75">
      <c r="C1102" s="2"/>
    </row>
    <row r="1103" ht="12.75">
      <c r="C1103" s="2"/>
    </row>
    <row r="1104" ht="12.75">
      <c r="C1104" s="2"/>
    </row>
    <row r="1105" ht="12.75">
      <c r="C1105" s="2"/>
    </row>
    <row r="1106" ht="12.75">
      <c r="C1106" s="2"/>
    </row>
    <row r="1107" ht="12.75">
      <c r="C1107" s="2"/>
    </row>
    <row r="1108" ht="12.75">
      <c r="C1108" s="2"/>
    </row>
    <row r="1109" ht="12.75">
      <c r="C1109" s="2"/>
    </row>
    <row r="1110" ht="12.75">
      <c r="C1110" s="2"/>
    </row>
    <row r="1111" ht="12.75">
      <c r="C1111" s="2"/>
    </row>
    <row r="1112" ht="12.75">
      <c r="C1112" s="2"/>
    </row>
    <row r="1113" ht="12.75">
      <c r="C1113" s="2"/>
    </row>
    <row r="1114" ht="12.75">
      <c r="C1114" s="2"/>
    </row>
    <row r="1115" ht="12.75">
      <c r="C1115" s="2"/>
    </row>
    <row r="1116" ht="12.75">
      <c r="C1116" s="2"/>
    </row>
    <row r="1117" ht="12.75">
      <c r="C1117" s="2"/>
    </row>
    <row r="1118" ht="12.75">
      <c r="C1118" s="2"/>
    </row>
    <row r="1119" ht="12.75">
      <c r="C1119" s="2"/>
    </row>
    <row r="1120" ht="12.75">
      <c r="C1120" s="2"/>
    </row>
    <row r="1121" ht="12.75">
      <c r="C1121" s="2"/>
    </row>
    <row r="1122" ht="12.75">
      <c r="C1122" s="2"/>
    </row>
    <row r="1123" ht="12.75">
      <c r="C1123" s="2"/>
    </row>
    <row r="1124" ht="12.75">
      <c r="C1124" s="2"/>
    </row>
    <row r="1125" ht="12.75">
      <c r="C1125" s="2"/>
    </row>
    <row r="1126" ht="12.75">
      <c r="C1126" s="2"/>
    </row>
    <row r="1127" ht="12.75">
      <c r="C1127" s="2"/>
    </row>
    <row r="1128" ht="12.75">
      <c r="C1128" s="2"/>
    </row>
    <row r="1129" ht="12.75">
      <c r="C1129" s="2"/>
    </row>
    <row r="1130" ht="12.75">
      <c r="C1130" s="2"/>
    </row>
    <row r="1131" ht="12.75">
      <c r="C1131" s="2"/>
    </row>
    <row r="1132" ht="12.75">
      <c r="C1132" s="2"/>
    </row>
    <row r="1133" ht="12.75">
      <c r="C1133" s="2"/>
    </row>
    <row r="1134" ht="12.75">
      <c r="C1134" s="2"/>
    </row>
    <row r="1135" ht="12.75">
      <c r="C1135" s="2"/>
    </row>
    <row r="1136" ht="12.75">
      <c r="C1136" s="2"/>
    </row>
    <row r="1137" ht="12.75">
      <c r="C1137" s="2"/>
    </row>
    <row r="1138" ht="12.75">
      <c r="C1138" s="2"/>
    </row>
    <row r="1139" ht="12.75">
      <c r="C1139" s="2"/>
    </row>
    <row r="1140" ht="12.75">
      <c r="C1140" s="2"/>
    </row>
    <row r="1141" ht="12.75">
      <c r="C1141" s="2"/>
    </row>
    <row r="1142" ht="12.75">
      <c r="C1142" s="2"/>
    </row>
    <row r="1143" ht="12.75">
      <c r="C1143" s="2"/>
    </row>
    <row r="1144" ht="12.75">
      <c r="C1144" s="2"/>
    </row>
    <row r="1145" ht="12.75">
      <c r="C1145" s="2"/>
    </row>
    <row r="1146" ht="12.75">
      <c r="C1146" s="2"/>
    </row>
    <row r="1147" ht="12.75">
      <c r="C1147" s="2"/>
    </row>
    <row r="1148" ht="12.75">
      <c r="C1148" s="2"/>
    </row>
    <row r="1149" ht="12.75">
      <c r="C1149" s="2"/>
    </row>
    <row r="1150" ht="12.75">
      <c r="C1150" s="2"/>
    </row>
    <row r="1151" ht="12.75">
      <c r="C1151" s="2"/>
    </row>
    <row r="1152" ht="12.75">
      <c r="C1152" s="2"/>
    </row>
    <row r="1153" ht="12.75">
      <c r="C1153" s="2"/>
    </row>
    <row r="1154" ht="12.75">
      <c r="C1154" s="2"/>
    </row>
    <row r="1155" ht="12.75">
      <c r="C1155" s="2"/>
    </row>
    <row r="1156" ht="12.75">
      <c r="C1156" s="2"/>
    </row>
    <row r="1157" ht="12.75">
      <c r="C1157" s="2"/>
    </row>
    <row r="1158" ht="12.75">
      <c r="C1158" s="2"/>
    </row>
    <row r="1159" ht="12.75">
      <c r="C1159" s="2"/>
    </row>
    <row r="1160" ht="12.75">
      <c r="C1160" s="2"/>
    </row>
    <row r="1161" ht="12.75">
      <c r="C1161" s="2"/>
    </row>
    <row r="1162" ht="12.75">
      <c r="C1162" s="2"/>
    </row>
    <row r="1163" ht="12.75">
      <c r="C1163" s="2"/>
    </row>
    <row r="1164" ht="12.75">
      <c r="C1164" s="2"/>
    </row>
    <row r="1165" ht="12.75">
      <c r="C1165" s="2"/>
    </row>
    <row r="1166" ht="12.75">
      <c r="C1166" s="2"/>
    </row>
    <row r="1167" ht="12.75">
      <c r="C1167" s="2"/>
    </row>
    <row r="1168" ht="12.75">
      <c r="C1168" s="2"/>
    </row>
    <row r="1169" ht="12.75">
      <c r="C1169" s="2"/>
    </row>
    <row r="1170" ht="12.75">
      <c r="C1170" s="2"/>
    </row>
    <row r="1171" ht="12.75">
      <c r="C1171" s="2"/>
    </row>
    <row r="1172" ht="12.75">
      <c r="C1172" s="2"/>
    </row>
    <row r="1173" ht="12.75">
      <c r="C1173" s="2"/>
    </row>
  </sheetData>
  <sheetProtection/>
  <mergeCells count="26">
    <mergeCell ref="K9:K11"/>
    <mergeCell ref="A83:D83"/>
    <mergeCell ref="C8:C11"/>
    <mergeCell ref="A8:A11"/>
    <mergeCell ref="B8:B11"/>
    <mergeCell ref="D8:D11"/>
    <mergeCell ref="N1:P1"/>
    <mergeCell ref="J9:J11"/>
    <mergeCell ref="L9:L11"/>
    <mergeCell ref="M9:N9"/>
    <mergeCell ref="M10:M11"/>
    <mergeCell ref="N10:N11"/>
    <mergeCell ref="O9:O11"/>
    <mergeCell ref="D4:O4"/>
    <mergeCell ref="I9:I11"/>
    <mergeCell ref="J8:O8"/>
    <mergeCell ref="A84:D84"/>
    <mergeCell ref="A6:B6"/>
    <mergeCell ref="A5:B5"/>
    <mergeCell ref="P8:P11"/>
    <mergeCell ref="E9:E11"/>
    <mergeCell ref="G9:H9"/>
    <mergeCell ref="G10:G11"/>
    <mergeCell ref="H10:H11"/>
    <mergeCell ref="E8:I8"/>
    <mergeCell ref="F9:F11"/>
  </mergeCells>
  <printOptions/>
  <pageMargins left="0.1968503937007874" right="0.1968503937007874" top="0.7874015748031497" bottom="0.7874015748031497" header="0.5118110236220472" footer="0.5118110236220472"/>
  <pageSetup fitToHeight="3" fitToWidth="1" horizontalDpi="600" verticalDpi="600" orientation="landscape" paperSize="9" scale="72" r:id="rId1"/>
  <rowBreaks count="1" manualBreakCount="1">
    <brk id="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2023-05-08T13:05:49Z</cp:lastPrinted>
  <dcterms:created xsi:type="dcterms:W3CDTF">1996-10-08T23:32:33Z</dcterms:created>
  <dcterms:modified xsi:type="dcterms:W3CDTF">2023-05-08T13:07:04Z</dcterms:modified>
  <cp:category/>
  <cp:version/>
  <cp:contentType/>
  <cp:contentStatus/>
</cp:coreProperties>
</file>