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'Лист3'!$A$1:$P$89</definedName>
  </definedNames>
  <calcPr fullCalcOnLoad="1"/>
</workbook>
</file>

<file path=xl/sharedStrings.xml><?xml version="1.0" encoding="utf-8"?>
<sst xmlns="http://schemas.openxmlformats.org/spreadsheetml/2006/main" count="287" uniqueCount="233">
  <si>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</si>
  <si>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</si>
  <si>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</si>
  <si>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</si>
  <si>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</si>
  <si>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</si>
  <si>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</si>
  <si>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</si>
  <si>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</si>
  <si>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</si>
  <si>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</si>
  <si>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</si>
  <si>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</si>
  <si>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</si>
  <si>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</si>
  <si>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</si>
  <si>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</si>
  <si>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</si>
  <si>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</si>
  <si>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</si>
  <si>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</si>
  <si>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</si>
  <si>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</si>
  <si>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</si>
  <si>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</si>
  <si>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</si>
  <si>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</si>
  <si>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</si>
  <si>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</si>
  <si>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</si>
  <si>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</si>
  <si>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</si>
  <si>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</si>
  <si>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</si>
  <si>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</si>
  <si>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</si>
  <si>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</si>
  <si>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</si>
  <si>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</si>
  <si>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</si>
  <si>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</si>
  <si>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</si>
  <si>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</si>
  <si>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</si>
  <si>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</si>
  <si>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</si>
  <si>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</si>
  <si>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</si>
  <si>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</si>
  <si>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</si>
  <si>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</si>
  <si>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</si>
  <si>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</si>
  <si>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</si>
  <si>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</si>
  <si>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</si>
  <si>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</si>
  <si>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</si>
  <si>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</si>
  <si>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</si>
  <si>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</si>
  <si>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</si>
  <si>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</si>
  <si>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</si>
  <si>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</si>
  <si>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</si>
  <si>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</si>
  <si>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</si>
  <si>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</si>
  <si>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</si>
  <si>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</si>
  <si>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</si>
  <si>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</si>
  <si>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</si>
  <si>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</si>
  <si>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</si>
  <si>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</si>
  <si>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</si>
  <si>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</si>
  <si>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</si>
  <si>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</si>
  <si>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</si>
  <si>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</si>
  <si>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</si>
  <si>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</si>
  <si>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</si>
  <si>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</si>
  <si>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</si>
  <si>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</si>
  <si>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</si>
  <si>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</si>
  <si>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</si>
  <si>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</si>
  <si>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</si>
  <si>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</si>
  <si>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</si>
  <si>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</si>
  <si>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</si>
  <si>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</si>
  <si>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</si>
  <si>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</si>
  <si>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</si>
  <si>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</si>
  <si>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</si>
  <si>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</si>
  <si>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</si>
  <si>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</si>
  <si>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</si>
  <si>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</si>
  <si>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</si>
  <si>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</si>
  <si>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</si>
  <si>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</si>
  <si>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</si>
  <si>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</si>
  <si>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</si>
  <si>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</si>
  <si>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</si>
  <si>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</si>
  <si>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</si>
  <si>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</si>
  <si>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</si>
  <si>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</si>
  <si>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</si>
  <si>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</si>
  <si>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</si>
  <si>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</si>
  <si>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</si>
  <si>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</si>
  <si>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</si>
  <si>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</si>
  <si>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</si>
  <si>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</si>
  <si>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>0611070</t>
  </si>
  <si>
    <t>0611141</t>
  </si>
  <si>
    <t>0611142</t>
  </si>
  <si>
    <t>1142</t>
  </si>
  <si>
    <t>0611151</t>
  </si>
  <si>
    <t>1151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</si>
  <si>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</si>
  <si>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</si>
  <si>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</si>
  <si>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</si>
  <si>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</si>
  <si>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</si>
  <si>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</si>
  <si>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</si>
  <si>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</si>
  <si>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</si>
  <si>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</si>
  <si>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</si>
  <si>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</si>
  <si>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</si>
  <si>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</si>
  <si>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</si>
  <si>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</si>
  <si>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</si>
  <si>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</si>
  <si>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</si>
  <si>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</si>
  <si>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</si>
  <si>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</si>
  <si>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</si>
  <si>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</si>
  <si>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</si>
  <si>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</si>
  <si>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</si>
  <si>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</si>
  <si>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</si>
  <si>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</si>
  <si>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</si>
  <si>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</si>
  <si>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</si>
  <si>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</si>
  <si>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</si>
  <si>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</si>
  <si>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</si>
  <si>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</si>
  <si>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</si>
  <si>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</si>
  <si>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</si>
  <si>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</si>
  <si>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</si>
  <si>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Резервний фонд місцевого бюджету</t>
  </si>
  <si>
    <t>0218240</t>
  </si>
  <si>
    <t>8240</t>
  </si>
  <si>
    <t>0380</t>
  </si>
  <si>
    <t>Заходи та роботи з територіальної оборони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</si>
  <si>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</si>
  <si>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</si>
  <si>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</si>
  <si>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0216013</t>
  </si>
  <si>
    <t>6013</t>
  </si>
  <si>
    <t>Забезпечення діяльності водопровідно - каналізаційного господарства</t>
  </si>
  <si>
    <t>0613033</t>
  </si>
  <si>
    <t>Відшкодування різниці між розміром ціни (тарифу) на теплову енергію, у тому числі її виробництво, транспортування,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</si>
  <si>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спеціалізованої освіти мистецькими школами</t>
  </si>
  <si>
    <t xml:space="preserve">             Уточнений розподіл видатків бюджету Новоодеської міської територіальної громади на 2023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</si>
  <si>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</si>
  <si>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</si>
  <si>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</si>
  <si>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 xml:space="preserve">Надання загальної середньої освіти закладами загальної середньої освіти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</si>
  <si>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</si>
  <si>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</si>
  <si>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</si>
  <si>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</si>
  <si>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</si>
  <si>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</si>
  <si>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0219770</t>
  </si>
  <si>
    <t xml:space="preserve">Інші субвенції з місцевого бюджету 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</si>
  <si>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</si>
  <si>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</si>
  <si>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</si>
  <si>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0217540</t>
  </si>
  <si>
    <t>7540</t>
  </si>
  <si>
    <t>0460</t>
  </si>
  <si>
    <t xml:space="preserve">Реалізація заходів, спрямованих на підвищення доступності широкосмугового доступу до Інтернету в сільській місцевості </t>
  </si>
  <si>
    <t>Видатки, що здійснюються за рахунок залишку коштів цільових субвенцій з державного бюджету</t>
  </si>
  <si>
    <t>0617321</t>
  </si>
  <si>
    <t>7321</t>
  </si>
  <si>
    <t>0443</t>
  </si>
  <si>
    <t>Будівництво освітніх установ та закладів</t>
  </si>
  <si>
    <t>0813112</t>
  </si>
  <si>
    <t>3112</t>
  </si>
  <si>
    <t>1040</t>
  </si>
  <si>
    <t>Заходи державної політики з питань дітей та їх соціального захисту</t>
  </si>
  <si>
    <t>0611271</t>
  </si>
  <si>
    <t>0611272</t>
  </si>
  <si>
    <t>1271</t>
  </si>
  <si>
    <t>1272</t>
  </si>
  <si>
    <t xml:space="preserve">Співфінансування заходів, що реалізуються за рахунок освітньої субвенції  з державного бюджету місцевим бюджетам (за спеціальним фондом державного бюджету) </t>
  </si>
  <si>
    <t xml:space="preserve">Реалізація заходів за рахунок освітньої субвенції з державного бюджету місцевим бюджетам (за спеціальним фондом державного бюджету) </t>
  </si>
  <si>
    <t>від 30 листопада  2023 року № 10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</si>
</sst>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0000000"/>
  </numFmts>
  <fonts count="5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color indexed="6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212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222" fontId="0" fillId="0" borderId="0" xfId="0" applyNumberFormat="1" applyFont="1" applyAlignment="1">
      <alignment/>
    </xf>
    <xf numFmtId="2" fontId="49" fillId="0" borderId="10" xfId="0" applyNumberFormat="1" applyFont="1" applyBorder="1" applyAlignment="1">
      <alignment vertical="top"/>
    </xf>
    <xf numFmtId="2" fontId="50" fillId="0" borderId="10" xfId="0" applyNumberFormat="1" applyFont="1" applyBorder="1" applyAlignment="1">
      <alignment vertical="top"/>
    </xf>
    <xf numFmtId="2" fontId="50" fillId="0" borderId="14" xfId="0" applyNumberFormat="1" applyFont="1" applyBorder="1" applyAlignment="1">
      <alignment vertical="top"/>
    </xf>
    <xf numFmtId="2" fontId="50" fillId="0" borderId="14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4" fontId="1" fillId="0" borderId="10" xfId="53" applyNumberFormat="1" applyFont="1" applyBorder="1" applyAlignment="1">
      <alignment vertical="top" wrapText="1"/>
      <protection/>
    </xf>
    <xf numFmtId="2" fontId="1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6"/>
  <sheetViews>
    <sheetView tabSelected="1" view="pageBreakPreview" zoomScaleSheetLayoutView="100" zoomScalePageLayoutView="0" workbookViewId="0" topLeftCell="A1">
      <pane xSplit="4" ySplit="12" topLeftCell="H8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K51" sqref="K51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5" width="11.28125" style="0" customWidth="1"/>
    <col min="6" max="6" width="11.140625" style="0" customWidth="1"/>
    <col min="7" max="7" width="10.8515625" style="0" customWidth="1"/>
    <col min="8" max="8" width="10.00390625" style="0" customWidth="1"/>
    <col min="9" max="9" width="9.2812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9.8515625" style="0" customWidth="1"/>
    <col min="16" max="16" width="10.7109375" style="0" customWidth="1"/>
    <col min="17" max="17" width="7.42187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6" t="s">
        <v>39</v>
      </c>
      <c r="O1" s="66"/>
      <c r="P1" s="66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83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232</v>
      </c>
      <c r="O3" s="1"/>
      <c r="P3" s="1"/>
    </row>
    <row r="4" spans="3:16" ht="15.75">
      <c r="C4" s="1"/>
      <c r="D4" s="68" t="s">
        <v>197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"/>
    </row>
    <row r="5" spans="1:16" ht="15.75">
      <c r="A5" s="73">
        <v>1455000000</v>
      </c>
      <c r="B5" s="73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72" t="s">
        <v>84</v>
      </c>
      <c r="B6" s="72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65" t="s">
        <v>76</v>
      </c>
      <c r="B8" s="61" t="s">
        <v>77</v>
      </c>
      <c r="C8" s="65" t="s">
        <v>78</v>
      </c>
      <c r="D8" s="65" t="s">
        <v>81</v>
      </c>
      <c r="E8" s="67" t="s">
        <v>15</v>
      </c>
      <c r="F8" s="67"/>
      <c r="G8" s="67"/>
      <c r="H8" s="67"/>
      <c r="I8" s="67"/>
      <c r="J8" s="67" t="s">
        <v>16</v>
      </c>
      <c r="K8" s="67"/>
      <c r="L8" s="67"/>
      <c r="M8" s="67"/>
      <c r="N8" s="67"/>
      <c r="O8" s="67"/>
      <c r="P8" s="67" t="s">
        <v>5</v>
      </c>
    </row>
    <row r="9" spans="1:16" ht="12.75" customHeight="1">
      <c r="A9" s="65"/>
      <c r="B9" s="62"/>
      <c r="C9" s="65"/>
      <c r="D9" s="65"/>
      <c r="E9" s="67" t="s">
        <v>79</v>
      </c>
      <c r="F9" s="65" t="s">
        <v>11</v>
      </c>
      <c r="G9" s="67" t="s">
        <v>4</v>
      </c>
      <c r="H9" s="67"/>
      <c r="I9" s="65" t="s">
        <v>12</v>
      </c>
      <c r="J9" s="67" t="s">
        <v>79</v>
      </c>
      <c r="K9" s="61" t="s">
        <v>80</v>
      </c>
      <c r="L9" s="65" t="s">
        <v>11</v>
      </c>
      <c r="M9" s="67" t="s">
        <v>4</v>
      </c>
      <c r="N9" s="67"/>
      <c r="O9" s="65" t="s">
        <v>12</v>
      </c>
      <c r="P9" s="67"/>
    </row>
    <row r="10" spans="1:16" ht="12.75" customHeight="1">
      <c r="A10" s="65"/>
      <c r="B10" s="62"/>
      <c r="C10" s="65"/>
      <c r="D10" s="65"/>
      <c r="E10" s="67"/>
      <c r="F10" s="65"/>
      <c r="G10" s="65" t="s">
        <v>2</v>
      </c>
      <c r="H10" s="65" t="s">
        <v>3</v>
      </c>
      <c r="I10" s="65"/>
      <c r="J10" s="67"/>
      <c r="K10" s="62"/>
      <c r="L10" s="65"/>
      <c r="M10" s="65" t="s">
        <v>2</v>
      </c>
      <c r="N10" s="65" t="s">
        <v>3</v>
      </c>
      <c r="O10" s="65"/>
      <c r="P10" s="67"/>
    </row>
    <row r="11" spans="1:16" ht="54" customHeight="1">
      <c r="A11" s="65"/>
      <c r="B11" s="63"/>
      <c r="C11" s="65"/>
      <c r="D11" s="65"/>
      <c r="E11" s="67"/>
      <c r="F11" s="65"/>
      <c r="G11" s="65"/>
      <c r="H11" s="65"/>
      <c r="I11" s="65"/>
      <c r="J11" s="67"/>
      <c r="K11" s="63"/>
      <c r="L11" s="65"/>
      <c r="M11" s="65"/>
      <c r="N11" s="65"/>
      <c r="O11" s="65"/>
      <c r="P11" s="67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155</v>
      </c>
      <c r="B13" s="16"/>
      <c r="C13" s="17"/>
      <c r="D13" s="32" t="s">
        <v>127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156</v>
      </c>
      <c r="B14" s="16"/>
      <c r="C14" s="17"/>
      <c r="D14" s="32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157</v>
      </c>
      <c r="B15" s="18" t="s">
        <v>44</v>
      </c>
      <c r="C15" s="18" t="s">
        <v>14</v>
      </c>
      <c r="D15" s="19" t="s">
        <v>122</v>
      </c>
      <c r="E15" s="42">
        <f>F15+I15</f>
        <v>15965930</v>
      </c>
      <c r="F15" s="42">
        <v>15965930</v>
      </c>
      <c r="G15" s="42">
        <v>11000541</v>
      </c>
      <c r="H15" s="42">
        <v>1406500</v>
      </c>
      <c r="I15" s="42"/>
      <c r="J15" s="42">
        <f>L15+O15</f>
        <v>1253344</v>
      </c>
      <c r="K15" s="42">
        <v>1253344</v>
      </c>
      <c r="L15" s="42"/>
      <c r="M15" s="42"/>
      <c r="N15" s="42"/>
      <c r="O15" s="42">
        <v>1253344</v>
      </c>
      <c r="P15" s="42">
        <f>E15+J15</f>
        <v>17219274</v>
      </c>
      <c r="Q15" s="39"/>
    </row>
    <row r="16" spans="1:16" s="11" customFormat="1" ht="12.75">
      <c r="A16" s="18" t="s">
        <v>158</v>
      </c>
      <c r="B16" s="18" t="s">
        <v>21</v>
      </c>
      <c r="C16" s="18" t="s">
        <v>17</v>
      </c>
      <c r="D16" s="19" t="s">
        <v>64</v>
      </c>
      <c r="E16" s="42">
        <f aca="true" t="shared" si="0" ref="E16:E35">F16+I16</f>
        <v>149587</v>
      </c>
      <c r="F16" s="42">
        <v>149587</v>
      </c>
      <c r="G16" s="42">
        <v>114415</v>
      </c>
      <c r="H16" s="42"/>
      <c r="I16" s="42"/>
      <c r="J16" s="42">
        <f aca="true" t="shared" si="1" ref="J16:J35">L16+O16</f>
        <v>0</v>
      </c>
      <c r="K16" s="42"/>
      <c r="L16" s="42"/>
      <c r="M16" s="42"/>
      <c r="N16" s="42"/>
      <c r="O16" s="42"/>
      <c r="P16" s="42">
        <f>E16+J16</f>
        <v>149587</v>
      </c>
    </row>
    <row r="17" spans="1:17" s="11" customFormat="1" ht="12.75">
      <c r="A17" s="18" t="s">
        <v>159</v>
      </c>
      <c r="B17" s="18" t="s">
        <v>18</v>
      </c>
      <c r="C17" s="18" t="s">
        <v>19</v>
      </c>
      <c r="D17" s="19" t="s">
        <v>13</v>
      </c>
      <c r="E17" s="42">
        <f t="shared" si="0"/>
        <v>11095044</v>
      </c>
      <c r="F17" s="42">
        <v>11095044</v>
      </c>
      <c r="G17" s="42"/>
      <c r="H17" s="42"/>
      <c r="I17" s="42"/>
      <c r="J17" s="42">
        <f t="shared" si="1"/>
        <v>475000</v>
      </c>
      <c r="K17" s="42">
        <v>475000</v>
      </c>
      <c r="L17" s="42"/>
      <c r="M17" s="42"/>
      <c r="N17" s="42"/>
      <c r="O17" s="42">
        <v>475000</v>
      </c>
      <c r="P17" s="42">
        <f>E17+J17</f>
        <v>11570044</v>
      </c>
      <c r="Q17" s="39"/>
    </row>
    <row r="18" spans="1:16" s="11" customFormat="1" ht="22.5">
      <c r="A18" s="18" t="s">
        <v>160</v>
      </c>
      <c r="B18" s="18" t="s">
        <v>45</v>
      </c>
      <c r="C18" s="18" t="s">
        <v>74</v>
      </c>
      <c r="D18" s="19" t="s">
        <v>46</v>
      </c>
      <c r="E18" s="42">
        <f t="shared" si="0"/>
        <v>2667721</v>
      </c>
      <c r="F18" s="42">
        <v>2667721</v>
      </c>
      <c r="G18" s="42"/>
      <c r="H18" s="42"/>
      <c r="I18" s="42"/>
      <c r="J18" s="42">
        <f t="shared" si="1"/>
        <v>340000</v>
      </c>
      <c r="K18" s="42">
        <v>340000</v>
      </c>
      <c r="L18" s="42"/>
      <c r="M18" s="42"/>
      <c r="N18" s="42"/>
      <c r="O18" s="42">
        <v>340000</v>
      </c>
      <c r="P18" s="42">
        <f>E18+J18</f>
        <v>3007721</v>
      </c>
    </row>
    <row r="19" spans="1:16" s="11" customFormat="1" ht="12.75">
      <c r="A19" s="18" t="s">
        <v>161</v>
      </c>
      <c r="B19" s="18" t="s">
        <v>97</v>
      </c>
      <c r="C19" s="18" t="s">
        <v>101</v>
      </c>
      <c r="D19" s="19" t="s">
        <v>100</v>
      </c>
      <c r="E19" s="42">
        <f t="shared" si="0"/>
        <v>416752</v>
      </c>
      <c r="F19" s="42">
        <v>416752</v>
      </c>
      <c r="G19" s="42">
        <v>341600</v>
      </c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4">E19+J19</f>
        <v>416752</v>
      </c>
    </row>
    <row r="20" spans="1:16" s="11" customFormat="1" ht="13.5" customHeight="1">
      <c r="A20" s="18" t="s">
        <v>191</v>
      </c>
      <c r="B20" s="18" t="s">
        <v>192</v>
      </c>
      <c r="C20" s="18" t="s">
        <v>117</v>
      </c>
      <c r="D20" s="19" t="s">
        <v>193</v>
      </c>
      <c r="E20" s="42">
        <f t="shared" si="0"/>
        <v>1081045</v>
      </c>
      <c r="F20" s="42">
        <v>1081045</v>
      </c>
      <c r="G20" s="42"/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1081045</v>
      </c>
    </row>
    <row r="21" spans="1:16" s="11" customFormat="1" ht="22.5" customHeight="1">
      <c r="A21" s="18" t="s">
        <v>162</v>
      </c>
      <c r="B21" s="18" t="s">
        <v>114</v>
      </c>
      <c r="C21" s="18" t="s">
        <v>117</v>
      </c>
      <c r="D21" s="19" t="s">
        <v>118</v>
      </c>
      <c r="E21" s="42">
        <f t="shared" si="0"/>
        <v>3731905</v>
      </c>
      <c r="F21" s="42">
        <v>3731905</v>
      </c>
      <c r="G21" s="42"/>
      <c r="H21" s="42"/>
      <c r="I21" s="42"/>
      <c r="J21" s="42">
        <f>L21+O21</f>
        <v>8416200</v>
      </c>
      <c r="K21" s="42">
        <v>8416200</v>
      </c>
      <c r="L21" s="42"/>
      <c r="M21" s="42"/>
      <c r="N21" s="42"/>
      <c r="O21" s="42">
        <v>8416200</v>
      </c>
      <c r="P21" s="42">
        <f t="shared" si="2"/>
        <v>12148105</v>
      </c>
    </row>
    <row r="22" spans="1:16" s="11" customFormat="1" ht="12.75">
      <c r="A22" s="18" t="s">
        <v>163</v>
      </c>
      <c r="B22" s="18" t="s">
        <v>115</v>
      </c>
      <c r="C22" s="18" t="s">
        <v>117</v>
      </c>
      <c r="D22" s="19" t="s">
        <v>119</v>
      </c>
      <c r="E22" s="42">
        <f t="shared" si="0"/>
        <v>3365280</v>
      </c>
      <c r="F22" s="42">
        <v>3365280</v>
      </c>
      <c r="G22" s="42"/>
      <c r="H22" s="42">
        <v>1580000</v>
      </c>
      <c r="I22" s="42"/>
      <c r="J22" s="42">
        <f t="shared" si="1"/>
        <v>70000</v>
      </c>
      <c r="K22" s="42">
        <v>70000</v>
      </c>
      <c r="L22" s="42"/>
      <c r="M22" s="42"/>
      <c r="N22" s="42"/>
      <c r="O22" s="42">
        <v>70000</v>
      </c>
      <c r="P22" s="42">
        <f t="shared" si="2"/>
        <v>3435280</v>
      </c>
    </row>
    <row r="23" spans="1:16" s="11" customFormat="1" ht="56.25" customHeight="1">
      <c r="A23" s="18" t="s">
        <v>164</v>
      </c>
      <c r="B23" s="18" t="s">
        <v>116</v>
      </c>
      <c r="C23" s="18" t="s">
        <v>120</v>
      </c>
      <c r="D23" s="19" t="s">
        <v>195</v>
      </c>
      <c r="E23" s="42">
        <f t="shared" si="0"/>
        <v>1899600</v>
      </c>
      <c r="F23" s="42">
        <v>1899600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1899600</v>
      </c>
    </row>
    <row r="24" spans="1:16" s="11" customFormat="1" ht="12.75">
      <c r="A24" s="18" t="s">
        <v>165</v>
      </c>
      <c r="B24" s="18" t="s">
        <v>148</v>
      </c>
      <c r="C24" s="18" t="s">
        <v>149</v>
      </c>
      <c r="D24" s="19" t="s">
        <v>150</v>
      </c>
      <c r="E24" s="42">
        <f t="shared" si="0"/>
        <v>195377</v>
      </c>
      <c r="F24" s="42">
        <v>195377</v>
      </c>
      <c r="G24" s="42"/>
      <c r="H24" s="42"/>
      <c r="I24" s="42"/>
      <c r="J24" s="42">
        <f t="shared" si="1"/>
        <v>793935.66</v>
      </c>
      <c r="K24" s="42"/>
      <c r="L24" s="42">
        <v>793935.66</v>
      </c>
      <c r="M24" s="42"/>
      <c r="N24" s="42"/>
      <c r="O24" s="42"/>
      <c r="P24" s="42">
        <f t="shared" si="2"/>
        <v>989312.66</v>
      </c>
    </row>
    <row r="25" spans="1:16" s="14" customFormat="1" ht="22.5">
      <c r="A25" s="18" t="s">
        <v>166</v>
      </c>
      <c r="B25" s="18" t="s">
        <v>108</v>
      </c>
      <c r="C25" s="18" t="s">
        <v>113</v>
      </c>
      <c r="D25" s="19" t="s">
        <v>112</v>
      </c>
      <c r="E25" s="42">
        <f t="shared" si="0"/>
        <v>7188819</v>
      </c>
      <c r="F25" s="42">
        <v>7188819</v>
      </c>
      <c r="G25" s="42"/>
      <c r="H25" s="42"/>
      <c r="I25" s="42"/>
      <c r="J25" s="42">
        <f t="shared" si="1"/>
        <v>0</v>
      </c>
      <c r="K25" s="42"/>
      <c r="L25" s="42"/>
      <c r="M25" s="42"/>
      <c r="N25" s="42"/>
      <c r="O25" s="42"/>
      <c r="P25" s="42">
        <f aca="true" t="shared" si="3" ref="P25:P35">E25+J25</f>
        <v>7188819</v>
      </c>
    </row>
    <row r="26" spans="1:16" s="14" customFormat="1" ht="22.5">
      <c r="A26" s="18" t="s">
        <v>213</v>
      </c>
      <c r="B26" s="18" t="s">
        <v>214</v>
      </c>
      <c r="C26" s="18" t="s">
        <v>215</v>
      </c>
      <c r="D26" s="19" t="s">
        <v>216</v>
      </c>
      <c r="E26" s="42">
        <f t="shared" si="0"/>
        <v>373600</v>
      </c>
      <c r="F26" s="42">
        <v>373600</v>
      </c>
      <c r="G26" s="42"/>
      <c r="H26" s="42"/>
      <c r="I26" s="42"/>
      <c r="J26" s="42"/>
      <c r="K26" s="42"/>
      <c r="L26" s="42"/>
      <c r="M26" s="42"/>
      <c r="N26" s="42"/>
      <c r="O26" s="42"/>
      <c r="P26" s="42">
        <f t="shared" si="3"/>
        <v>373600</v>
      </c>
    </row>
    <row r="27" spans="1:16" s="14" customFormat="1" ht="12.75">
      <c r="A27" s="18" t="s">
        <v>167</v>
      </c>
      <c r="B27" s="18" t="s">
        <v>109</v>
      </c>
      <c r="C27" s="18" t="s">
        <v>111</v>
      </c>
      <c r="D27" s="19" t="s">
        <v>110</v>
      </c>
      <c r="E27" s="42">
        <f t="shared" si="0"/>
        <v>24522</v>
      </c>
      <c r="F27" s="42">
        <v>24522</v>
      </c>
      <c r="G27" s="42"/>
      <c r="H27" s="42"/>
      <c r="I27" s="42"/>
      <c r="J27" s="42">
        <f t="shared" si="1"/>
        <v>0</v>
      </c>
      <c r="K27" s="42"/>
      <c r="L27" s="42"/>
      <c r="M27" s="42"/>
      <c r="N27" s="42"/>
      <c r="O27" s="42"/>
      <c r="P27" s="42">
        <f t="shared" si="3"/>
        <v>24522</v>
      </c>
    </row>
    <row r="28" spans="1:16" s="14" customFormat="1" ht="22.5">
      <c r="A28" s="18" t="s">
        <v>188</v>
      </c>
      <c r="B28" s="18" t="s">
        <v>189</v>
      </c>
      <c r="C28" s="18" t="s">
        <v>107</v>
      </c>
      <c r="D28" s="19" t="s">
        <v>190</v>
      </c>
      <c r="E28" s="42">
        <f t="shared" si="0"/>
        <v>100000</v>
      </c>
      <c r="F28" s="42">
        <v>100000</v>
      </c>
      <c r="G28" s="42"/>
      <c r="H28" s="42"/>
      <c r="I28" s="42"/>
      <c r="J28" s="42">
        <f t="shared" si="1"/>
        <v>0</v>
      </c>
      <c r="K28" s="42"/>
      <c r="L28" s="42"/>
      <c r="M28" s="42"/>
      <c r="N28" s="42"/>
      <c r="O28" s="42"/>
      <c r="P28" s="42">
        <f t="shared" si="3"/>
        <v>100000</v>
      </c>
    </row>
    <row r="29" spans="1:16" s="14" customFormat="1" ht="12.75">
      <c r="A29" s="18" t="s">
        <v>168</v>
      </c>
      <c r="B29" s="18" t="s">
        <v>105</v>
      </c>
      <c r="C29" s="18" t="s">
        <v>107</v>
      </c>
      <c r="D29" s="19" t="s">
        <v>106</v>
      </c>
      <c r="E29" s="42">
        <f t="shared" si="0"/>
        <v>965120</v>
      </c>
      <c r="F29" s="42">
        <v>965120</v>
      </c>
      <c r="G29" s="42">
        <v>602555</v>
      </c>
      <c r="H29" s="42">
        <v>54013</v>
      </c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965120</v>
      </c>
    </row>
    <row r="30" spans="1:16" s="14" customFormat="1" ht="12.75">
      <c r="A30" s="18" t="s">
        <v>184</v>
      </c>
      <c r="B30" s="18" t="s">
        <v>185</v>
      </c>
      <c r="C30" s="18" t="s">
        <v>186</v>
      </c>
      <c r="D30" s="19" t="s">
        <v>187</v>
      </c>
      <c r="E30" s="42">
        <f t="shared" si="0"/>
        <v>1010000</v>
      </c>
      <c r="F30" s="42">
        <v>1010000</v>
      </c>
      <c r="G30" s="42"/>
      <c r="H30" s="42"/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1010000</v>
      </c>
    </row>
    <row r="31" spans="1:17" s="14" customFormat="1" ht="12.75" customHeight="1">
      <c r="A31" s="18" t="s">
        <v>169</v>
      </c>
      <c r="B31" s="18" t="s">
        <v>102</v>
      </c>
      <c r="C31" s="18" t="s">
        <v>104</v>
      </c>
      <c r="D31" s="22" t="s">
        <v>103</v>
      </c>
      <c r="E31" s="42">
        <f t="shared" si="0"/>
        <v>0</v>
      </c>
      <c r="F31" s="42"/>
      <c r="G31" s="42"/>
      <c r="H31" s="42"/>
      <c r="I31" s="42"/>
      <c r="J31" s="42">
        <f t="shared" si="1"/>
        <v>791050</v>
      </c>
      <c r="K31" s="42"/>
      <c r="L31" s="42">
        <v>791050</v>
      </c>
      <c r="M31" s="42"/>
      <c r="N31" s="42"/>
      <c r="O31" s="42"/>
      <c r="P31" s="42">
        <f t="shared" si="3"/>
        <v>791050</v>
      </c>
      <c r="Q31" s="15"/>
    </row>
    <row r="32" spans="1:16" s="11" customFormat="1" ht="10.5" customHeight="1">
      <c r="A32" s="18" t="s">
        <v>170</v>
      </c>
      <c r="B32" s="18" t="s">
        <v>96</v>
      </c>
      <c r="C32" s="18" t="s">
        <v>17</v>
      </c>
      <c r="D32" s="19" t="s">
        <v>183</v>
      </c>
      <c r="E32" s="42">
        <v>50000</v>
      </c>
      <c r="F32" s="42"/>
      <c r="G32" s="42"/>
      <c r="H32" s="42"/>
      <c r="I32" s="42"/>
      <c r="J32" s="42">
        <f t="shared" si="1"/>
        <v>0</v>
      </c>
      <c r="K32" s="42"/>
      <c r="L32" s="42"/>
      <c r="M32" s="42"/>
      <c r="N32" s="42"/>
      <c r="O32" s="42"/>
      <c r="P32" s="42">
        <f t="shared" si="3"/>
        <v>50000</v>
      </c>
    </row>
    <row r="33" spans="1:16" s="11" customFormat="1" ht="33.75" customHeight="1">
      <c r="A33" s="18" t="s">
        <v>181</v>
      </c>
      <c r="B33" s="18" t="s">
        <v>145</v>
      </c>
      <c r="C33" s="18" t="s">
        <v>21</v>
      </c>
      <c r="D33" s="19" t="s">
        <v>146</v>
      </c>
      <c r="E33" s="42">
        <f t="shared" si="0"/>
        <v>231507</v>
      </c>
      <c r="F33" s="42">
        <v>231507</v>
      </c>
      <c r="G33" s="42"/>
      <c r="H33" s="42"/>
      <c r="I33" s="42"/>
      <c r="J33" s="42">
        <f t="shared" si="1"/>
        <v>0</v>
      </c>
      <c r="K33" s="42"/>
      <c r="L33" s="42"/>
      <c r="M33" s="42"/>
      <c r="N33" s="42"/>
      <c r="O33" s="42"/>
      <c r="P33" s="42">
        <f t="shared" si="3"/>
        <v>231507</v>
      </c>
    </row>
    <row r="34" spans="1:16" s="11" customFormat="1" ht="13.5" customHeight="1">
      <c r="A34" s="18" t="s">
        <v>208</v>
      </c>
      <c r="B34" s="18" t="s">
        <v>124</v>
      </c>
      <c r="C34" s="18" t="s">
        <v>21</v>
      </c>
      <c r="D34" s="19" t="s">
        <v>209</v>
      </c>
      <c r="E34" s="42">
        <f t="shared" si="0"/>
        <v>100000</v>
      </c>
      <c r="F34" s="42">
        <v>100000</v>
      </c>
      <c r="G34" s="42"/>
      <c r="H34" s="42"/>
      <c r="I34" s="42"/>
      <c r="J34" s="42">
        <f t="shared" si="1"/>
        <v>0</v>
      </c>
      <c r="K34" s="42"/>
      <c r="L34" s="42"/>
      <c r="M34" s="42"/>
      <c r="N34" s="42"/>
      <c r="O34" s="42"/>
      <c r="P34" s="42">
        <f t="shared" si="3"/>
        <v>100000</v>
      </c>
    </row>
    <row r="35" spans="1:16" s="11" customFormat="1" ht="22.5" customHeight="1">
      <c r="A35" s="47" t="s">
        <v>210</v>
      </c>
      <c r="B35" s="47" t="s">
        <v>211</v>
      </c>
      <c r="C35" s="47" t="s">
        <v>21</v>
      </c>
      <c r="D35" s="48" t="s">
        <v>212</v>
      </c>
      <c r="E35" s="58">
        <f t="shared" si="0"/>
        <v>9076119.32</v>
      </c>
      <c r="F35" s="58">
        <v>8007493.32</v>
      </c>
      <c r="G35" s="58"/>
      <c r="H35" s="58"/>
      <c r="I35" s="58">
        <v>1068626</v>
      </c>
      <c r="J35" s="42">
        <f t="shared" si="1"/>
        <v>0</v>
      </c>
      <c r="K35" s="42"/>
      <c r="L35" s="42"/>
      <c r="M35" s="42"/>
      <c r="N35" s="42"/>
      <c r="O35" s="42"/>
      <c r="P35" s="42">
        <f t="shared" si="3"/>
        <v>9076119.32</v>
      </c>
    </row>
    <row r="36" spans="1:17" s="11" customFormat="1" ht="12.75">
      <c r="A36" s="18"/>
      <c r="B36" s="18"/>
      <c r="C36" s="18"/>
      <c r="D36" s="20" t="s">
        <v>9</v>
      </c>
      <c r="E36" s="57">
        <f aca="true" t="shared" si="4" ref="E36:J36">E15+E16+E17+E18+E19+E20+E21+E22+E23+E24+E25+E26+E27+E28+E29+E30+E31+E32+E33+E34+E35</f>
        <v>59687928.32</v>
      </c>
      <c r="F36" s="57">
        <f t="shared" si="4"/>
        <v>58569302.32</v>
      </c>
      <c r="G36" s="57">
        <f t="shared" si="4"/>
        <v>12059111</v>
      </c>
      <c r="H36" s="57">
        <f t="shared" si="4"/>
        <v>3040513</v>
      </c>
      <c r="I36" s="57">
        <f t="shared" si="4"/>
        <v>1068626</v>
      </c>
      <c r="J36" s="57">
        <f t="shared" si="4"/>
        <v>12139529.66</v>
      </c>
      <c r="K36" s="57">
        <f aca="true" t="shared" si="5" ref="K36:P36">K15+K16+K17+K18+K19+K20+K21+K22+K23+K24+K25+K26+K27+K28+K29+K30+K31+K32+K33+K34+K35</f>
        <v>10554544</v>
      </c>
      <c r="L36" s="57">
        <f t="shared" si="5"/>
        <v>1584985.6600000001</v>
      </c>
      <c r="M36" s="57">
        <f t="shared" si="5"/>
        <v>0</v>
      </c>
      <c r="N36" s="57">
        <f t="shared" si="5"/>
        <v>0</v>
      </c>
      <c r="O36" s="57">
        <f t="shared" si="5"/>
        <v>10554544</v>
      </c>
      <c r="P36" s="57">
        <f t="shared" si="5"/>
        <v>71827457.97999999</v>
      </c>
      <c r="Q36" s="43">
        <f>E36/E86*100</f>
        <v>31.262017999817537</v>
      </c>
    </row>
    <row r="37" spans="1:16" s="11" customFormat="1" ht="12.75">
      <c r="A37" s="21" t="s">
        <v>47</v>
      </c>
      <c r="B37" s="21"/>
      <c r="C37" s="21"/>
      <c r="D37" s="33" t="s">
        <v>128</v>
      </c>
      <c r="E37" s="51"/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1" customFormat="1" ht="12.75">
      <c r="A38" s="21" t="s">
        <v>48</v>
      </c>
      <c r="B38" s="21"/>
      <c r="C38" s="21"/>
      <c r="D38" s="33" t="s">
        <v>128</v>
      </c>
      <c r="E38" s="51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11" customFormat="1" ht="22.5">
      <c r="A39" s="18" t="s">
        <v>92</v>
      </c>
      <c r="B39" s="18" t="s">
        <v>88</v>
      </c>
      <c r="C39" s="18" t="s">
        <v>14</v>
      </c>
      <c r="D39" s="25" t="s">
        <v>126</v>
      </c>
      <c r="E39" s="42">
        <f>F39+I39</f>
        <v>1437219</v>
      </c>
      <c r="F39" s="42">
        <v>1437219</v>
      </c>
      <c r="G39" s="42">
        <v>1141491</v>
      </c>
      <c r="H39" s="57"/>
      <c r="I39" s="57"/>
      <c r="J39" s="42">
        <f aca="true" t="shared" si="6" ref="J39:J53">L39+O39</f>
        <v>0</v>
      </c>
      <c r="K39" s="57"/>
      <c r="L39" s="57"/>
      <c r="M39" s="57"/>
      <c r="N39" s="57"/>
      <c r="O39" s="57"/>
      <c r="P39" s="42">
        <f aca="true" t="shared" si="7" ref="P39:P53">E39+J39</f>
        <v>1437219</v>
      </c>
    </row>
    <row r="40" spans="1:17" s="11" customFormat="1" ht="12.75">
      <c r="A40" s="18" t="s">
        <v>93</v>
      </c>
      <c r="B40" s="18" t="s">
        <v>30</v>
      </c>
      <c r="C40" s="18" t="s">
        <v>95</v>
      </c>
      <c r="D40" s="25" t="s">
        <v>94</v>
      </c>
      <c r="E40" s="42">
        <f>F40+I40</f>
        <v>22739854</v>
      </c>
      <c r="F40" s="42">
        <v>22739854</v>
      </c>
      <c r="G40" s="42">
        <v>14055284</v>
      </c>
      <c r="H40" s="42">
        <v>2973169</v>
      </c>
      <c r="I40" s="57"/>
      <c r="J40" s="42">
        <f t="shared" si="6"/>
        <v>1787100</v>
      </c>
      <c r="K40" s="42">
        <v>312100</v>
      </c>
      <c r="L40" s="42">
        <v>1445000</v>
      </c>
      <c r="M40" s="57"/>
      <c r="N40" s="42">
        <v>10000</v>
      </c>
      <c r="O40" s="42">
        <v>342100</v>
      </c>
      <c r="P40" s="42">
        <f t="shared" si="7"/>
        <v>24526954</v>
      </c>
      <c r="Q40" s="39"/>
    </row>
    <row r="41" spans="1:16" s="11" customFormat="1" ht="22.5">
      <c r="A41" s="18" t="s">
        <v>131</v>
      </c>
      <c r="B41" s="18" t="s">
        <v>132</v>
      </c>
      <c r="C41" s="18" t="s">
        <v>23</v>
      </c>
      <c r="D41" s="25" t="s">
        <v>201</v>
      </c>
      <c r="E41" s="42">
        <f>F41+I41</f>
        <v>26923361</v>
      </c>
      <c r="F41" s="59">
        <v>26923361</v>
      </c>
      <c r="G41" s="59">
        <v>10892251</v>
      </c>
      <c r="H41" s="59">
        <v>5017732</v>
      </c>
      <c r="I41" s="57"/>
      <c r="J41" s="42">
        <f t="shared" si="6"/>
        <v>5965932</v>
      </c>
      <c r="K41" s="42">
        <v>4720932</v>
      </c>
      <c r="L41" s="42">
        <v>1245000</v>
      </c>
      <c r="M41" s="42"/>
      <c r="N41" s="42"/>
      <c r="O41" s="42">
        <v>4720932</v>
      </c>
      <c r="P41" s="42">
        <f t="shared" si="7"/>
        <v>32889293</v>
      </c>
    </row>
    <row r="42" spans="1:16" s="11" customFormat="1" ht="22.5">
      <c r="A42" s="18" t="s">
        <v>198</v>
      </c>
      <c r="B42" s="18" t="s">
        <v>200</v>
      </c>
      <c r="C42" s="18" t="s">
        <v>23</v>
      </c>
      <c r="D42" s="25" t="s">
        <v>199</v>
      </c>
      <c r="E42" s="42">
        <f>F42+I42</f>
        <v>41657800</v>
      </c>
      <c r="F42" s="42">
        <v>41657800</v>
      </c>
      <c r="G42" s="42">
        <v>34145740</v>
      </c>
      <c r="H42" s="42"/>
      <c r="I42" s="57"/>
      <c r="J42" s="60">
        <f t="shared" si="6"/>
        <v>0</v>
      </c>
      <c r="K42" s="42"/>
      <c r="L42" s="42"/>
      <c r="M42" s="42"/>
      <c r="N42" s="42"/>
      <c r="O42" s="42"/>
      <c r="P42" s="42">
        <f t="shared" si="7"/>
        <v>41657800</v>
      </c>
    </row>
    <row r="43" spans="1:16" s="11" customFormat="1" ht="21.75" customHeight="1">
      <c r="A43" s="18" t="s">
        <v>133</v>
      </c>
      <c r="B43" s="18" t="s">
        <v>29</v>
      </c>
      <c r="C43" s="18" t="s">
        <v>25</v>
      </c>
      <c r="D43" s="19" t="s">
        <v>82</v>
      </c>
      <c r="E43" s="42">
        <f aca="true" t="shared" si="8" ref="E43:E52">F43</f>
        <v>2467185</v>
      </c>
      <c r="F43" s="42">
        <v>2467185</v>
      </c>
      <c r="G43" s="42">
        <v>1699417</v>
      </c>
      <c r="H43" s="42">
        <v>324945</v>
      </c>
      <c r="I43" s="42"/>
      <c r="J43" s="60">
        <f t="shared" si="6"/>
        <v>57000</v>
      </c>
      <c r="K43" s="42">
        <v>57000</v>
      </c>
      <c r="L43" s="42"/>
      <c r="M43" s="42"/>
      <c r="N43" s="42"/>
      <c r="O43" s="42">
        <v>57000</v>
      </c>
      <c r="P43" s="42">
        <f t="shared" si="7"/>
        <v>2524185</v>
      </c>
    </row>
    <row r="44" spans="1:16" s="11" customFormat="1" ht="12.75">
      <c r="A44" s="27" t="s">
        <v>134</v>
      </c>
      <c r="B44" s="27" t="s">
        <v>123</v>
      </c>
      <c r="C44" s="27" t="s">
        <v>26</v>
      </c>
      <c r="D44" s="28" t="s">
        <v>65</v>
      </c>
      <c r="E44" s="60">
        <f t="shared" si="8"/>
        <v>4290746</v>
      </c>
      <c r="F44" s="60">
        <v>4290746</v>
      </c>
      <c r="G44" s="60">
        <v>2892007</v>
      </c>
      <c r="H44" s="60">
        <v>490245</v>
      </c>
      <c r="I44" s="60"/>
      <c r="J44" s="60">
        <f t="shared" si="6"/>
        <v>0</v>
      </c>
      <c r="K44" s="60"/>
      <c r="L44" s="60"/>
      <c r="M44" s="60"/>
      <c r="N44" s="60"/>
      <c r="O44" s="60"/>
      <c r="P44" s="60">
        <f t="shared" si="7"/>
        <v>4290746</v>
      </c>
    </row>
    <row r="45" spans="1:17" s="11" customFormat="1" ht="12.75">
      <c r="A45" s="18" t="s">
        <v>135</v>
      </c>
      <c r="B45" s="18" t="s">
        <v>136</v>
      </c>
      <c r="C45" s="18" t="s">
        <v>26</v>
      </c>
      <c r="D45" s="19" t="s">
        <v>75</v>
      </c>
      <c r="E45" s="42">
        <f t="shared" si="8"/>
        <v>58100</v>
      </c>
      <c r="F45" s="42">
        <v>58100</v>
      </c>
      <c r="G45" s="42"/>
      <c r="H45" s="42"/>
      <c r="I45" s="42"/>
      <c r="J45" s="42">
        <f t="shared" si="6"/>
        <v>0</v>
      </c>
      <c r="K45" s="42"/>
      <c r="L45" s="42"/>
      <c r="M45" s="42"/>
      <c r="N45" s="42"/>
      <c r="O45" s="42"/>
      <c r="P45" s="42">
        <f t="shared" si="7"/>
        <v>58100</v>
      </c>
      <c r="Q45" s="29"/>
    </row>
    <row r="46" spans="1:16" s="11" customFormat="1" ht="22.5">
      <c r="A46" s="18" t="s">
        <v>137</v>
      </c>
      <c r="B46" s="18" t="s">
        <v>138</v>
      </c>
      <c r="C46" s="18" t="s">
        <v>26</v>
      </c>
      <c r="D46" s="19" t="s">
        <v>182</v>
      </c>
      <c r="E46" s="42">
        <f t="shared" si="8"/>
        <v>309640</v>
      </c>
      <c r="F46" s="42">
        <v>309640</v>
      </c>
      <c r="G46" s="42">
        <v>239786</v>
      </c>
      <c r="H46" s="42"/>
      <c r="I46" s="42"/>
      <c r="J46" s="42">
        <f t="shared" si="6"/>
        <v>0</v>
      </c>
      <c r="K46" s="42"/>
      <c r="L46" s="42"/>
      <c r="M46" s="42"/>
      <c r="N46" s="42"/>
      <c r="O46" s="42"/>
      <c r="P46" s="42">
        <f t="shared" si="7"/>
        <v>309640</v>
      </c>
    </row>
    <row r="47" spans="1:16" s="11" customFormat="1" ht="22.5">
      <c r="A47" s="18" t="s">
        <v>202</v>
      </c>
      <c r="B47" s="18" t="s">
        <v>203</v>
      </c>
      <c r="C47" s="18" t="s">
        <v>26</v>
      </c>
      <c r="D47" s="46" t="s">
        <v>204</v>
      </c>
      <c r="E47" s="42">
        <f t="shared" si="8"/>
        <v>1359978</v>
      </c>
      <c r="F47" s="42">
        <v>1359978</v>
      </c>
      <c r="G47" s="42">
        <v>1114736</v>
      </c>
      <c r="H47" s="42"/>
      <c r="I47" s="42"/>
      <c r="J47" s="42">
        <f t="shared" si="6"/>
        <v>0</v>
      </c>
      <c r="K47" s="42"/>
      <c r="L47" s="42"/>
      <c r="M47" s="42"/>
      <c r="N47" s="42"/>
      <c r="O47" s="42"/>
      <c r="P47" s="42">
        <f t="shared" si="7"/>
        <v>1359978</v>
      </c>
    </row>
    <row r="48" spans="1:16" s="11" customFormat="1" ht="33.75">
      <c r="A48" s="18" t="s">
        <v>205</v>
      </c>
      <c r="B48" s="18" t="s">
        <v>206</v>
      </c>
      <c r="C48" s="18" t="s">
        <v>26</v>
      </c>
      <c r="D48" s="46" t="s">
        <v>207</v>
      </c>
      <c r="E48" s="42">
        <f t="shared" si="8"/>
        <v>20475</v>
      </c>
      <c r="F48" s="42">
        <v>20475</v>
      </c>
      <c r="G48" s="42">
        <v>10914</v>
      </c>
      <c r="H48" s="42"/>
      <c r="I48" s="42"/>
      <c r="J48" s="42">
        <f t="shared" si="6"/>
        <v>0</v>
      </c>
      <c r="K48" s="42"/>
      <c r="L48" s="42"/>
      <c r="M48" s="42"/>
      <c r="N48" s="42"/>
      <c r="O48" s="42"/>
      <c r="P48" s="42">
        <f t="shared" si="7"/>
        <v>20475</v>
      </c>
    </row>
    <row r="49" spans="1:16" s="11" customFormat="1" ht="33.75">
      <c r="A49" s="18" t="s">
        <v>226</v>
      </c>
      <c r="B49" s="18" t="s">
        <v>228</v>
      </c>
      <c r="C49" s="18" t="s">
        <v>26</v>
      </c>
      <c r="D49" s="19" t="s">
        <v>230</v>
      </c>
      <c r="E49" s="42">
        <f t="shared" si="8"/>
        <v>0</v>
      </c>
      <c r="F49" s="42"/>
      <c r="G49" s="42"/>
      <c r="H49" s="42"/>
      <c r="I49" s="42"/>
      <c r="J49" s="42">
        <f t="shared" si="6"/>
        <v>51000</v>
      </c>
      <c r="K49" s="42">
        <v>51000</v>
      </c>
      <c r="L49" s="42"/>
      <c r="M49" s="42"/>
      <c r="N49" s="42"/>
      <c r="O49" s="42">
        <v>51000</v>
      </c>
      <c r="P49" s="42">
        <f t="shared" si="7"/>
        <v>51000</v>
      </c>
    </row>
    <row r="50" spans="1:16" s="11" customFormat="1" ht="25.5" customHeight="1">
      <c r="A50" s="18" t="s">
        <v>227</v>
      </c>
      <c r="B50" s="18" t="s">
        <v>229</v>
      </c>
      <c r="C50" s="18" t="s">
        <v>26</v>
      </c>
      <c r="D50" s="19" t="s">
        <v>231</v>
      </c>
      <c r="E50" s="42">
        <f t="shared" si="8"/>
        <v>0</v>
      </c>
      <c r="F50" s="42"/>
      <c r="G50" s="42"/>
      <c r="H50" s="42"/>
      <c r="I50" s="42"/>
      <c r="J50" s="42">
        <f t="shared" si="6"/>
        <v>307895</v>
      </c>
      <c r="K50" s="42">
        <v>16000</v>
      </c>
      <c r="L50" s="42">
        <v>291895</v>
      </c>
      <c r="M50" s="42"/>
      <c r="N50" s="42"/>
      <c r="O50" s="42">
        <v>16000</v>
      </c>
      <c r="P50" s="42">
        <f t="shared" si="7"/>
        <v>307895</v>
      </c>
    </row>
    <row r="51" spans="1:16" s="11" customFormat="1" ht="22.5">
      <c r="A51" s="18" t="s">
        <v>194</v>
      </c>
      <c r="B51" s="18" t="s">
        <v>52</v>
      </c>
      <c r="C51" s="18" t="s">
        <v>29</v>
      </c>
      <c r="D51" s="19" t="s">
        <v>98</v>
      </c>
      <c r="E51" s="42">
        <f t="shared" si="8"/>
        <v>250000</v>
      </c>
      <c r="F51" s="42">
        <v>250000</v>
      </c>
      <c r="G51" s="42"/>
      <c r="H51" s="42"/>
      <c r="I51" s="42"/>
      <c r="J51" s="42">
        <f t="shared" si="6"/>
        <v>0</v>
      </c>
      <c r="K51" s="42"/>
      <c r="L51" s="42"/>
      <c r="M51" s="42"/>
      <c r="N51" s="42"/>
      <c r="O51" s="42"/>
      <c r="P51" s="42">
        <f t="shared" si="7"/>
        <v>250000</v>
      </c>
    </row>
    <row r="52" spans="1:16" s="11" customFormat="1" ht="12.75">
      <c r="A52" s="18" t="s">
        <v>218</v>
      </c>
      <c r="B52" s="18" t="s">
        <v>219</v>
      </c>
      <c r="C52" s="18" t="s">
        <v>220</v>
      </c>
      <c r="D52" s="38" t="s">
        <v>221</v>
      </c>
      <c r="E52" s="42">
        <f t="shared" si="8"/>
        <v>0</v>
      </c>
      <c r="F52" s="42"/>
      <c r="G52" s="42"/>
      <c r="H52" s="42"/>
      <c r="I52" s="42"/>
      <c r="J52" s="42">
        <f t="shared" si="6"/>
        <v>495150</v>
      </c>
      <c r="K52" s="42">
        <v>495150</v>
      </c>
      <c r="L52" s="42"/>
      <c r="M52" s="42"/>
      <c r="N52" s="42"/>
      <c r="O52" s="42">
        <v>495150</v>
      </c>
      <c r="P52" s="42">
        <f t="shared" si="7"/>
        <v>495150</v>
      </c>
    </row>
    <row r="53" spans="1:16" s="11" customFormat="1" ht="12.75">
      <c r="A53" s="18" t="s">
        <v>139</v>
      </c>
      <c r="B53" s="18" t="s">
        <v>124</v>
      </c>
      <c r="C53" s="18" t="s">
        <v>21</v>
      </c>
      <c r="D53" s="38" t="s">
        <v>125</v>
      </c>
      <c r="E53" s="42">
        <f>F53+I53</f>
        <v>155112</v>
      </c>
      <c r="F53" s="42">
        <v>155112</v>
      </c>
      <c r="G53" s="42"/>
      <c r="H53" s="42"/>
      <c r="I53" s="42"/>
      <c r="J53" s="42">
        <f t="shared" si="6"/>
        <v>0</v>
      </c>
      <c r="K53" s="42"/>
      <c r="L53" s="42"/>
      <c r="M53" s="42"/>
      <c r="N53" s="42"/>
      <c r="O53" s="42"/>
      <c r="P53" s="42">
        <f t="shared" si="7"/>
        <v>155112</v>
      </c>
    </row>
    <row r="54" spans="1:17" s="11" customFormat="1" ht="13.5" customHeight="1">
      <c r="A54" s="21"/>
      <c r="B54" s="21"/>
      <c r="C54" s="21"/>
      <c r="D54" s="36" t="s">
        <v>9</v>
      </c>
      <c r="E54" s="57">
        <f>E39+E40+E41+E42+E43+E44+E45+E46+E47+E48+E49+E50+E51+E52+E53</f>
        <v>101669470</v>
      </c>
      <c r="F54" s="57">
        <f aca="true" t="shared" si="9" ref="F54:P54">F39+F40+F41+F42+F43+F44+F45+F46+F47+F48+F49+F50+F51+F52+F53</f>
        <v>101669470</v>
      </c>
      <c r="G54" s="57">
        <f t="shared" si="9"/>
        <v>66191626</v>
      </c>
      <c r="H54" s="57">
        <f t="shared" si="9"/>
        <v>8806091</v>
      </c>
      <c r="I54" s="57">
        <f t="shared" si="9"/>
        <v>0</v>
      </c>
      <c r="J54" s="57">
        <f t="shared" si="9"/>
        <v>8664077</v>
      </c>
      <c r="K54" s="57">
        <f t="shared" si="9"/>
        <v>5652182</v>
      </c>
      <c r="L54" s="57">
        <f t="shared" si="9"/>
        <v>2981895</v>
      </c>
      <c r="M54" s="57">
        <f t="shared" si="9"/>
        <v>0</v>
      </c>
      <c r="N54" s="57">
        <f t="shared" si="9"/>
        <v>10000</v>
      </c>
      <c r="O54" s="57">
        <f t="shared" si="9"/>
        <v>5682182</v>
      </c>
      <c r="P54" s="57">
        <f t="shared" si="9"/>
        <v>110333547</v>
      </c>
      <c r="Q54" s="43">
        <f>E54/E86*100</f>
        <v>53.250177894127134</v>
      </c>
    </row>
    <row r="55" spans="1:16" s="11" customFormat="1" ht="24" customHeight="1">
      <c r="A55" s="21" t="s">
        <v>151</v>
      </c>
      <c r="B55" s="21"/>
      <c r="C55" s="21"/>
      <c r="D55" s="33" t="s">
        <v>154</v>
      </c>
      <c r="E55" s="5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1:16" s="11" customFormat="1" ht="24.75" customHeight="1">
      <c r="A56" s="21" t="s">
        <v>153</v>
      </c>
      <c r="B56" s="21"/>
      <c r="C56" s="21"/>
      <c r="D56" s="33" t="s">
        <v>154</v>
      </c>
      <c r="E56" s="52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s="11" customFormat="1" ht="22.5">
      <c r="A57" s="18" t="s">
        <v>152</v>
      </c>
      <c r="B57" s="18" t="s">
        <v>88</v>
      </c>
      <c r="C57" s="18" t="s">
        <v>14</v>
      </c>
      <c r="D57" s="25" t="s">
        <v>126</v>
      </c>
      <c r="E57" s="55">
        <f>F57+I57</f>
        <v>2882799</v>
      </c>
      <c r="F57" s="42">
        <v>2882799</v>
      </c>
      <c r="G57" s="42">
        <v>2227950</v>
      </c>
      <c r="H57" s="42"/>
      <c r="I57" s="42"/>
      <c r="J57" s="42">
        <f>L57+O57</f>
        <v>0</v>
      </c>
      <c r="K57" s="42"/>
      <c r="L57" s="42"/>
      <c r="M57" s="42"/>
      <c r="N57" s="42"/>
      <c r="O57" s="42"/>
      <c r="P57" s="42">
        <f>E57+J57</f>
        <v>2882799</v>
      </c>
    </row>
    <row r="58" spans="1:16" s="11" customFormat="1" ht="12.75">
      <c r="A58" s="18" t="s">
        <v>171</v>
      </c>
      <c r="B58" s="18" t="s">
        <v>50</v>
      </c>
      <c r="C58" s="18" t="s">
        <v>29</v>
      </c>
      <c r="D58" s="45" t="s">
        <v>51</v>
      </c>
      <c r="E58" s="55">
        <f aca="true" t="shared" si="10" ref="E58:E68">F58+I58</f>
        <v>8300</v>
      </c>
      <c r="F58" s="55">
        <v>8300</v>
      </c>
      <c r="G58" s="55"/>
      <c r="H58" s="55"/>
      <c r="I58" s="55"/>
      <c r="J58" s="42">
        <f aca="true" t="shared" si="11" ref="J58:J68">L58+O58</f>
        <v>0</v>
      </c>
      <c r="K58" s="55"/>
      <c r="L58" s="55"/>
      <c r="M58" s="55"/>
      <c r="N58" s="55"/>
      <c r="O58" s="55"/>
      <c r="P58" s="42">
        <f aca="true" t="shared" si="12" ref="P58:P68">E58+J58</f>
        <v>8300</v>
      </c>
    </row>
    <row r="59" spans="1:16" s="11" customFormat="1" ht="22.5">
      <c r="A59" s="18" t="s">
        <v>172</v>
      </c>
      <c r="B59" s="18" t="s">
        <v>52</v>
      </c>
      <c r="C59" s="18" t="s">
        <v>29</v>
      </c>
      <c r="D59" s="19" t="s">
        <v>98</v>
      </c>
      <c r="E59" s="55">
        <f t="shared" si="10"/>
        <v>193600</v>
      </c>
      <c r="F59" s="55">
        <v>193600</v>
      </c>
      <c r="G59" s="55"/>
      <c r="H59" s="55"/>
      <c r="I59" s="55"/>
      <c r="J59" s="42">
        <f t="shared" si="11"/>
        <v>0</v>
      </c>
      <c r="K59" s="55"/>
      <c r="L59" s="55"/>
      <c r="M59" s="55"/>
      <c r="N59" s="55"/>
      <c r="O59" s="55"/>
      <c r="P59" s="42">
        <f t="shared" si="12"/>
        <v>193600</v>
      </c>
    </row>
    <row r="60" spans="1:16" s="11" customFormat="1" ht="22.5">
      <c r="A60" s="18" t="s">
        <v>173</v>
      </c>
      <c r="B60" s="18" t="s">
        <v>34</v>
      </c>
      <c r="C60" s="18" t="s">
        <v>29</v>
      </c>
      <c r="D60" s="19" t="s">
        <v>0</v>
      </c>
      <c r="E60" s="55">
        <f t="shared" si="10"/>
        <v>52100</v>
      </c>
      <c r="F60" s="55">
        <v>52100</v>
      </c>
      <c r="G60" s="55"/>
      <c r="H60" s="55"/>
      <c r="I60" s="55"/>
      <c r="J60" s="42">
        <f t="shared" si="11"/>
        <v>0</v>
      </c>
      <c r="K60" s="55"/>
      <c r="L60" s="55"/>
      <c r="M60" s="55"/>
      <c r="N60" s="55"/>
      <c r="O60" s="55"/>
      <c r="P60" s="42">
        <f t="shared" si="12"/>
        <v>52100</v>
      </c>
    </row>
    <row r="61" spans="1:16" s="11" customFormat="1" ht="22.5">
      <c r="A61" s="18" t="s">
        <v>174</v>
      </c>
      <c r="B61" s="18" t="s">
        <v>35</v>
      </c>
      <c r="C61" s="18" t="s">
        <v>28</v>
      </c>
      <c r="D61" s="19" t="s">
        <v>69</v>
      </c>
      <c r="E61" s="55">
        <f t="shared" si="10"/>
        <v>12558</v>
      </c>
      <c r="F61" s="55">
        <v>12558</v>
      </c>
      <c r="G61" s="55"/>
      <c r="H61" s="55"/>
      <c r="I61" s="55"/>
      <c r="J61" s="42">
        <f t="shared" si="11"/>
        <v>0</v>
      </c>
      <c r="K61" s="55"/>
      <c r="L61" s="55"/>
      <c r="M61" s="55"/>
      <c r="N61" s="55"/>
      <c r="O61" s="55"/>
      <c r="P61" s="42">
        <f t="shared" si="12"/>
        <v>12558</v>
      </c>
    </row>
    <row r="62" spans="1:16" s="11" customFormat="1" ht="33.75">
      <c r="A62" s="18" t="s">
        <v>175</v>
      </c>
      <c r="B62" s="18" t="s">
        <v>36</v>
      </c>
      <c r="C62" s="18" t="s">
        <v>22</v>
      </c>
      <c r="D62" s="19" t="s">
        <v>1</v>
      </c>
      <c r="E62" s="55">
        <f t="shared" si="10"/>
        <v>8611625</v>
      </c>
      <c r="F62" s="55">
        <v>8611625</v>
      </c>
      <c r="G62" s="55">
        <v>5894996</v>
      </c>
      <c r="H62" s="55">
        <v>306719</v>
      </c>
      <c r="I62" s="55"/>
      <c r="J62" s="42">
        <f t="shared" si="11"/>
        <v>874800</v>
      </c>
      <c r="K62" s="55">
        <v>194800</v>
      </c>
      <c r="L62" s="55">
        <v>680000</v>
      </c>
      <c r="M62" s="55">
        <v>48000</v>
      </c>
      <c r="N62" s="55"/>
      <c r="O62" s="55">
        <v>194800</v>
      </c>
      <c r="P62" s="42">
        <f t="shared" si="12"/>
        <v>9486425</v>
      </c>
    </row>
    <row r="63" spans="1:16" s="11" customFormat="1" ht="12.75">
      <c r="A63" s="18" t="s">
        <v>222</v>
      </c>
      <c r="B63" s="18" t="s">
        <v>223</v>
      </c>
      <c r="C63" s="18" t="s">
        <v>224</v>
      </c>
      <c r="D63" s="19" t="s">
        <v>225</v>
      </c>
      <c r="E63" s="55">
        <f t="shared" si="10"/>
        <v>98400</v>
      </c>
      <c r="F63" s="55">
        <v>98400</v>
      </c>
      <c r="G63" s="55"/>
      <c r="H63" s="55"/>
      <c r="I63" s="55"/>
      <c r="J63" s="42">
        <f t="shared" si="11"/>
        <v>0</v>
      </c>
      <c r="K63" s="55"/>
      <c r="L63" s="55"/>
      <c r="M63" s="55"/>
      <c r="N63" s="55"/>
      <c r="O63" s="55"/>
      <c r="P63" s="42">
        <f t="shared" si="12"/>
        <v>98400</v>
      </c>
    </row>
    <row r="64" spans="1:16" s="11" customFormat="1" ht="45">
      <c r="A64" s="18" t="s">
        <v>176</v>
      </c>
      <c r="B64" s="18" t="s">
        <v>49</v>
      </c>
      <c r="C64" s="18" t="s">
        <v>30</v>
      </c>
      <c r="D64" s="19" t="s">
        <v>70</v>
      </c>
      <c r="E64" s="55">
        <f t="shared" si="10"/>
        <v>960000</v>
      </c>
      <c r="F64" s="55">
        <v>960000</v>
      </c>
      <c r="G64" s="55"/>
      <c r="H64" s="55"/>
      <c r="I64" s="55"/>
      <c r="J64" s="42">
        <f t="shared" si="11"/>
        <v>0</v>
      </c>
      <c r="K64" s="55"/>
      <c r="L64" s="55"/>
      <c r="M64" s="55"/>
      <c r="N64" s="55"/>
      <c r="O64" s="55"/>
      <c r="P64" s="42">
        <f t="shared" si="12"/>
        <v>960000</v>
      </c>
    </row>
    <row r="65" spans="1:16" s="11" customFormat="1" ht="33.75">
      <c r="A65" s="18" t="s">
        <v>177</v>
      </c>
      <c r="B65" s="18" t="s">
        <v>71</v>
      </c>
      <c r="C65" s="18" t="s">
        <v>30</v>
      </c>
      <c r="D65" s="19" t="s">
        <v>72</v>
      </c>
      <c r="E65" s="55">
        <f t="shared" si="10"/>
        <v>6730</v>
      </c>
      <c r="F65" s="55">
        <v>6730</v>
      </c>
      <c r="G65" s="55"/>
      <c r="H65" s="55"/>
      <c r="I65" s="55"/>
      <c r="J65" s="42">
        <f t="shared" si="11"/>
        <v>0</v>
      </c>
      <c r="K65" s="55"/>
      <c r="L65" s="55"/>
      <c r="M65" s="55"/>
      <c r="N65" s="55"/>
      <c r="O65" s="55"/>
      <c r="P65" s="42">
        <f t="shared" si="12"/>
        <v>6730</v>
      </c>
    </row>
    <row r="66" spans="1:16" s="11" customFormat="1" ht="45">
      <c r="A66" s="18" t="s">
        <v>178</v>
      </c>
      <c r="B66" s="18" t="s">
        <v>38</v>
      </c>
      <c r="C66" s="18" t="s">
        <v>27</v>
      </c>
      <c r="D66" s="19" t="s">
        <v>99</v>
      </c>
      <c r="E66" s="55">
        <f t="shared" si="10"/>
        <v>50400</v>
      </c>
      <c r="F66" s="55">
        <v>50400</v>
      </c>
      <c r="G66" s="55"/>
      <c r="H66" s="55"/>
      <c r="I66" s="55"/>
      <c r="J66" s="42">
        <f t="shared" si="11"/>
        <v>0</v>
      </c>
      <c r="K66" s="55"/>
      <c r="L66" s="55"/>
      <c r="M66" s="55"/>
      <c r="N66" s="55"/>
      <c r="O66" s="55"/>
      <c r="P66" s="42">
        <f t="shared" si="12"/>
        <v>50400</v>
      </c>
    </row>
    <row r="67" spans="1:16" s="11" customFormat="1" ht="12.75">
      <c r="A67" s="18" t="s">
        <v>179</v>
      </c>
      <c r="B67" s="18" t="s">
        <v>73</v>
      </c>
      <c r="C67" s="18" t="s">
        <v>28</v>
      </c>
      <c r="D67" s="19" t="s">
        <v>7</v>
      </c>
      <c r="E67" s="55">
        <f t="shared" si="10"/>
        <v>251317</v>
      </c>
      <c r="F67" s="55">
        <v>251317</v>
      </c>
      <c r="G67" s="55"/>
      <c r="H67" s="55"/>
      <c r="I67" s="55"/>
      <c r="J67" s="42">
        <f t="shared" si="11"/>
        <v>0</v>
      </c>
      <c r="K67" s="55"/>
      <c r="L67" s="55"/>
      <c r="M67" s="55"/>
      <c r="N67" s="55"/>
      <c r="O67" s="55"/>
      <c r="P67" s="42">
        <f t="shared" si="12"/>
        <v>251317</v>
      </c>
    </row>
    <row r="68" spans="1:16" s="11" customFormat="1" ht="12.75">
      <c r="A68" s="18" t="s">
        <v>180</v>
      </c>
      <c r="B68" s="18" t="s">
        <v>67</v>
      </c>
      <c r="C68" s="18" t="s">
        <v>24</v>
      </c>
      <c r="D68" s="19" t="s">
        <v>68</v>
      </c>
      <c r="E68" s="55">
        <f t="shared" si="10"/>
        <v>1593654</v>
      </c>
      <c r="F68" s="55">
        <v>1593654</v>
      </c>
      <c r="G68" s="55"/>
      <c r="H68" s="55"/>
      <c r="I68" s="55"/>
      <c r="J68" s="42">
        <f t="shared" si="11"/>
        <v>0</v>
      </c>
      <c r="K68" s="55"/>
      <c r="L68" s="55"/>
      <c r="M68" s="55"/>
      <c r="N68" s="55"/>
      <c r="O68" s="55"/>
      <c r="P68" s="42">
        <f t="shared" si="12"/>
        <v>1593654</v>
      </c>
    </row>
    <row r="69" spans="1:17" s="11" customFormat="1" ht="12.75">
      <c r="A69" s="18"/>
      <c r="B69" s="18"/>
      <c r="C69" s="40"/>
      <c r="D69" s="36" t="s">
        <v>9</v>
      </c>
      <c r="E69" s="56">
        <f>E57+E58+E59+E60+E61+E62+E64+E65+E66+E67+E68+E63</f>
        <v>14721483</v>
      </c>
      <c r="F69" s="56">
        <f aca="true" t="shared" si="13" ref="F69:P69">F57+F58+F59+F60+F61+F62+F64+F65+F66+F67+F68+F63</f>
        <v>14721483</v>
      </c>
      <c r="G69" s="56">
        <f t="shared" si="13"/>
        <v>8122946</v>
      </c>
      <c r="H69" s="56">
        <f t="shared" si="13"/>
        <v>306719</v>
      </c>
      <c r="I69" s="56">
        <f t="shared" si="13"/>
        <v>0</v>
      </c>
      <c r="J69" s="56">
        <f t="shared" si="13"/>
        <v>874800</v>
      </c>
      <c r="K69" s="56">
        <f t="shared" si="13"/>
        <v>194800</v>
      </c>
      <c r="L69" s="56">
        <f t="shared" si="13"/>
        <v>680000</v>
      </c>
      <c r="M69" s="56">
        <f t="shared" si="13"/>
        <v>48000</v>
      </c>
      <c r="N69" s="56">
        <f t="shared" si="13"/>
        <v>0</v>
      </c>
      <c r="O69" s="56">
        <f t="shared" si="13"/>
        <v>194800</v>
      </c>
      <c r="P69" s="56">
        <f t="shared" si="13"/>
        <v>15596283</v>
      </c>
      <c r="Q69" s="43">
        <f>E69/E86*100</f>
        <v>7.710491542990913</v>
      </c>
    </row>
    <row r="70" spans="1:16" s="11" customFormat="1" ht="12.75">
      <c r="A70" s="21" t="s">
        <v>53</v>
      </c>
      <c r="B70" s="21"/>
      <c r="C70" s="34"/>
      <c r="D70" s="33" t="s">
        <v>129</v>
      </c>
      <c r="E70" s="53"/>
      <c r="F70" s="50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s="11" customFormat="1" ht="12.75">
      <c r="A71" s="21" t="s">
        <v>54</v>
      </c>
      <c r="B71" s="21"/>
      <c r="C71" s="35"/>
      <c r="D71" s="33" t="s">
        <v>129</v>
      </c>
      <c r="E71" s="52"/>
      <c r="F71" s="50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1:16" s="11" customFormat="1" ht="22.5">
      <c r="A72" s="18" t="s">
        <v>91</v>
      </c>
      <c r="B72" s="18" t="s">
        <v>88</v>
      </c>
      <c r="C72" s="18" t="s">
        <v>14</v>
      </c>
      <c r="D72" s="37" t="s">
        <v>126</v>
      </c>
      <c r="E72" s="42">
        <f>F72</f>
        <v>871395</v>
      </c>
      <c r="F72" s="42">
        <v>871395</v>
      </c>
      <c r="G72" s="42">
        <v>694422</v>
      </c>
      <c r="H72" s="42"/>
      <c r="I72" s="42"/>
      <c r="J72" s="42">
        <f>L72+O72</f>
        <v>0</v>
      </c>
      <c r="K72" s="42"/>
      <c r="L72" s="42"/>
      <c r="M72" s="42"/>
      <c r="N72" s="42"/>
      <c r="O72" s="42"/>
      <c r="P72" s="42">
        <f>J72+E72</f>
        <v>871395</v>
      </c>
    </row>
    <row r="73" spans="1:17" s="11" customFormat="1" ht="12.75">
      <c r="A73" s="18" t="s">
        <v>143</v>
      </c>
      <c r="B73" s="18" t="s">
        <v>144</v>
      </c>
      <c r="C73" s="18" t="s">
        <v>25</v>
      </c>
      <c r="D73" s="25" t="s">
        <v>196</v>
      </c>
      <c r="E73" s="42">
        <f>F73+I73</f>
        <v>2032251</v>
      </c>
      <c r="F73" s="42">
        <v>2032251</v>
      </c>
      <c r="G73" s="42">
        <v>1445254</v>
      </c>
      <c r="H73" s="42">
        <v>162300</v>
      </c>
      <c r="I73" s="42"/>
      <c r="J73" s="42">
        <f>L73+O73</f>
        <v>237797</v>
      </c>
      <c r="K73" s="42"/>
      <c r="L73" s="42">
        <v>237797</v>
      </c>
      <c r="M73" s="42">
        <v>166555</v>
      </c>
      <c r="N73" s="42">
        <v>3100</v>
      </c>
      <c r="O73" s="42"/>
      <c r="P73" s="42">
        <f aca="true" t="shared" si="14" ref="P73:P80">E73+J73</f>
        <v>2270048</v>
      </c>
      <c r="Q73" s="39"/>
    </row>
    <row r="74" spans="1:16" s="11" customFormat="1" ht="14.25" customHeight="1">
      <c r="A74" s="18" t="s">
        <v>55</v>
      </c>
      <c r="B74" s="18" t="s">
        <v>56</v>
      </c>
      <c r="C74" s="18" t="s">
        <v>31</v>
      </c>
      <c r="D74" s="19" t="s">
        <v>57</v>
      </c>
      <c r="E74" s="42">
        <f aca="true" t="shared" si="15" ref="E74:E80">F74</f>
        <v>2278624</v>
      </c>
      <c r="F74" s="42">
        <v>2278624</v>
      </c>
      <c r="G74" s="42">
        <v>1605212</v>
      </c>
      <c r="H74" s="42">
        <v>214400</v>
      </c>
      <c r="I74" s="42"/>
      <c r="J74" s="42">
        <f>L74+O74</f>
        <v>25000</v>
      </c>
      <c r="K74" s="42">
        <v>25000</v>
      </c>
      <c r="L74" s="42"/>
      <c r="M74" s="42"/>
      <c r="N74" s="42"/>
      <c r="O74" s="42">
        <v>25000</v>
      </c>
      <c r="P74" s="42">
        <f t="shared" si="14"/>
        <v>2303624</v>
      </c>
    </row>
    <row r="75" spans="1:16" s="11" customFormat="1" ht="22.5">
      <c r="A75" s="18" t="s">
        <v>58</v>
      </c>
      <c r="B75" s="18" t="s">
        <v>37</v>
      </c>
      <c r="C75" s="18" t="s">
        <v>32</v>
      </c>
      <c r="D75" s="19" t="s">
        <v>59</v>
      </c>
      <c r="E75" s="42">
        <f t="shared" si="15"/>
        <v>3386308</v>
      </c>
      <c r="F75" s="42">
        <v>3386308</v>
      </c>
      <c r="G75" s="42">
        <v>2111544</v>
      </c>
      <c r="H75" s="42">
        <v>244380</v>
      </c>
      <c r="I75" s="42"/>
      <c r="J75" s="42">
        <f>L75+O75</f>
        <v>0</v>
      </c>
      <c r="K75" s="42"/>
      <c r="L75" s="42"/>
      <c r="M75" s="42"/>
      <c r="N75" s="42"/>
      <c r="O75" s="42"/>
      <c r="P75" s="42">
        <f t="shared" si="14"/>
        <v>3386308</v>
      </c>
    </row>
    <row r="76" spans="1:16" s="11" customFormat="1" ht="10.5" customHeight="1">
      <c r="A76" s="18" t="s">
        <v>140</v>
      </c>
      <c r="B76" s="18" t="s">
        <v>141</v>
      </c>
      <c r="C76" s="18" t="s">
        <v>33</v>
      </c>
      <c r="D76" s="19" t="s">
        <v>142</v>
      </c>
      <c r="E76" s="42">
        <f t="shared" si="15"/>
        <v>769048</v>
      </c>
      <c r="F76" s="42">
        <v>769048</v>
      </c>
      <c r="G76" s="42">
        <v>604603</v>
      </c>
      <c r="H76" s="42"/>
      <c r="I76" s="42"/>
      <c r="J76" s="42"/>
      <c r="K76" s="42"/>
      <c r="L76" s="42"/>
      <c r="M76" s="42"/>
      <c r="N76" s="42"/>
      <c r="O76" s="42"/>
      <c r="P76" s="42">
        <f t="shared" si="14"/>
        <v>769048</v>
      </c>
    </row>
    <row r="77" spans="1:16" s="14" customFormat="1" ht="12.75">
      <c r="A77" s="18" t="s">
        <v>60</v>
      </c>
      <c r="B77" s="18" t="s">
        <v>61</v>
      </c>
      <c r="C77" s="18" t="s">
        <v>33</v>
      </c>
      <c r="D77" s="23" t="s">
        <v>66</v>
      </c>
      <c r="E77" s="42">
        <f t="shared" si="15"/>
        <v>114000</v>
      </c>
      <c r="F77" s="42">
        <v>114000</v>
      </c>
      <c r="G77" s="42"/>
      <c r="H77" s="42"/>
      <c r="I77" s="42"/>
      <c r="J77" s="42">
        <v>0</v>
      </c>
      <c r="K77" s="42"/>
      <c r="L77" s="42"/>
      <c r="M77" s="42"/>
      <c r="N77" s="42"/>
      <c r="O77" s="42"/>
      <c r="P77" s="42">
        <f t="shared" si="14"/>
        <v>114000</v>
      </c>
    </row>
    <row r="78" spans="1:17" s="14" customFormat="1" ht="21.75" customHeight="1">
      <c r="A78" s="18" t="s">
        <v>90</v>
      </c>
      <c r="B78" s="18" t="s">
        <v>43</v>
      </c>
      <c r="C78" s="18" t="s">
        <v>20</v>
      </c>
      <c r="D78" s="19" t="s">
        <v>10</v>
      </c>
      <c r="E78" s="42">
        <f t="shared" si="15"/>
        <v>3015035</v>
      </c>
      <c r="F78" s="42">
        <v>3015035</v>
      </c>
      <c r="G78" s="42">
        <v>2020065</v>
      </c>
      <c r="H78" s="42">
        <v>234700</v>
      </c>
      <c r="I78" s="42"/>
      <c r="J78" s="42">
        <f>L78+O78</f>
        <v>0</v>
      </c>
      <c r="K78" s="42"/>
      <c r="L78" s="42"/>
      <c r="M78" s="42"/>
      <c r="N78" s="42"/>
      <c r="O78" s="42"/>
      <c r="P78" s="42">
        <f t="shared" si="14"/>
        <v>3015035</v>
      </c>
      <c r="Q78" s="41"/>
    </row>
    <row r="79" spans="1:16" s="14" customFormat="1" ht="13.5" customHeight="1">
      <c r="A79" s="18" t="s">
        <v>89</v>
      </c>
      <c r="B79" s="18" t="s">
        <v>40</v>
      </c>
      <c r="C79" s="18" t="s">
        <v>20</v>
      </c>
      <c r="D79" s="22" t="s">
        <v>63</v>
      </c>
      <c r="E79" s="42">
        <f t="shared" si="15"/>
        <v>848507</v>
      </c>
      <c r="F79" s="42">
        <v>848507</v>
      </c>
      <c r="G79" s="42">
        <v>600913</v>
      </c>
      <c r="H79" s="42">
        <v>17980</v>
      </c>
      <c r="I79" s="42"/>
      <c r="J79" s="42">
        <f>L79+O79</f>
        <v>19460</v>
      </c>
      <c r="K79" s="42">
        <v>19460</v>
      </c>
      <c r="L79" s="42"/>
      <c r="M79" s="42"/>
      <c r="N79" s="42"/>
      <c r="O79" s="42">
        <v>19460</v>
      </c>
      <c r="P79" s="42">
        <f t="shared" si="14"/>
        <v>867967</v>
      </c>
    </row>
    <row r="80" spans="1:17" s="11" customFormat="1" ht="33.75">
      <c r="A80" s="18" t="s">
        <v>62</v>
      </c>
      <c r="B80" s="18" t="s">
        <v>41</v>
      </c>
      <c r="C80" s="18" t="s">
        <v>20</v>
      </c>
      <c r="D80" s="19" t="s">
        <v>42</v>
      </c>
      <c r="E80" s="42">
        <f t="shared" si="15"/>
        <v>30000</v>
      </c>
      <c r="F80" s="42">
        <v>30000</v>
      </c>
      <c r="G80" s="42"/>
      <c r="H80" s="42"/>
      <c r="I80" s="42"/>
      <c r="J80" s="42">
        <v>0</v>
      </c>
      <c r="K80" s="42"/>
      <c r="L80" s="42"/>
      <c r="M80" s="42"/>
      <c r="N80" s="42"/>
      <c r="O80" s="42"/>
      <c r="P80" s="42">
        <f t="shared" si="14"/>
        <v>30000</v>
      </c>
      <c r="Q80" s="14"/>
    </row>
    <row r="81" spans="1:17" s="11" customFormat="1" ht="15.75" customHeight="1">
      <c r="A81" s="18"/>
      <c r="B81" s="18"/>
      <c r="C81" s="18"/>
      <c r="D81" s="20" t="s">
        <v>9</v>
      </c>
      <c r="E81" s="57">
        <f>E72+E73+E74+E75+E76+E77+E78+E79+E80</f>
        <v>13345168</v>
      </c>
      <c r="F81" s="57">
        <f aca="true" t="shared" si="16" ref="F81:P81">F72+F73+F74+F75+F76+F77+F78+F79+F80</f>
        <v>13345168</v>
      </c>
      <c r="G81" s="57">
        <f t="shared" si="16"/>
        <v>9082013</v>
      </c>
      <c r="H81" s="57">
        <f t="shared" si="16"/>
        <v>873760</v>
      </c>
      <c r="I81" s="57">
        <f t="shared" si="16"/>
        <v>0</v>
      </c>
      <c r="J81" s="57">
        <f t="shared" si="16"/>
        <v>282257</v>
      </c>
      <c r="K81" s="57">
        <f t="shared" si="16"/>
        <v>44460</v>
      </c>
      <c r="L81" s="57">
        <f t="shared" si="16"/>
        <v>237797</v>
      </c>
      <c r="M81" s="57">
        <f t="shared" si="16"/>
        <v>166555</v>
      </c>
      <c r="N81" s="57">
        <f t="shared" si="16"/>
        <v>3100</v>
      </c>
      <c r="O81" s="57">
        <f t="shared" si="16"/>
        <v>44460</v>
      </c>
      <c r="P81" s="57">
        <f t="shared" si="16"/>
        <v>13627425</v>
      </c>
      <c r="Q81" s="44">
        <f>E81/E86*100</f>
        <v>6.989635827028633</v>
      </c>
    </row>
    <row r="82" spans="1:17" s="11" customFormat="1" ht="12.75">
      <c r="A82" s="21" t="s">
        <v>85</v>
      </c>
      <c r="B82" s="21"/>
      <c r="C82" s="24"/>
      <c r="D82" s="33" t="s">
        <v>130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14"/>
    </row>
    <row r="83" spans="1:17" s="11" customFormat="1" ht="12.75">
      <c r="A83" s="21" t="s">
        <v>86</v>
      </c>
      <c r="B83" s="21"/>
      <c r="C83" s="21"/>
      <c r="D83" s="33" t="s">
        <v>130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14"/>
    </row>
    <row r="84" spans="1:17" s="11" customFormat="1" ht="22.5" customHeight="1">
      <c r="A84" s="18" t="s">
        <v>87</v>
      </c>
      <c r="B84" s="18" t="s">
        <v>88</v>
      </c>
      <c r="C84" s="18" t="s">
        <v>14</v>
      </c>
      <c r="D84" s="25" t="s">
        <v>126</v>
      </c>
      <c r="E84" s="42">
        <f>F84+I84</f>
        <v>1503895</v>
      </c>
      <c r="F84" s="42">
        <v>1503895</v>
      </c>
      <c r="G84" s="42">
        <v>1193796</v>
      </c>
      <c r="H84" s="42"/>
      <c r="I84" s="42"/>
      <c r="J84" s="42">
        <f>L84+O84</f>
        <v>0</v>
      </c>
      <c r="K84" s="42"/>
      <c r="L84" s="42"/>
      <c r="M84" s="42"/>
      <c r="N84" s="42"/>
      <c r="O84" s="42"/>
      <c r="P84" s="42">
        <f>E84+J84</f>
        <v>1503895</v>
      </c>
      <c r="Q84" s="14"/>
    </row>
    <row r="85" spans="1:17" s="11" customFormat="1" ht="11.25" customHeight="1">
      <c r="A85" s="18"/>
      <c r="B85" s="18"/>
      <c r="C85" s="18"/>
      <c r="D85" s="20" t="s">
        <v>9</v>
      </c>
      <c r="E85" s="57">
        <f>E84</f>
        <v>1503895</v>
      </c>
      <c r="F85" s="57">
        <f aca="true" t="shared" si="17" ref="F85:P85">F84</f>
        <v>1503895</v>
      </c>
      <c r="G85" s="57">
        <f t="shared" si="17"/>
        <v>1193796</v>
      </c>
      <c r="H85" s="57">
        <f t="shared" si="17"/>
        <v>0</v>
      </c>
      <c r="I85" s="57">
        <f t="shared" si="17"/>
        <v>0</v>
      </c>
      <c r="J85" s="57">
        <f t="shared" si="17"/>
        <v>0</v>
      </c>
      <c r="K85" s="57">
        <f t="shared" si="17"/>
        <v>0</v>
      </c>
      <c r="L85" s="57">
        <f t="shared" si="17"/>
        <v>0</v>
      </c>
      <c r="M85" s="57">
        <f t="shared" si="17"/>
        <v>0</v>
      </c>
      <c r="N85" s="57">
        <f t="shared" si="17"/>
        <v>0</v>
      </c>
      <c r="O85" s="57">
        <f t="shared" si="17"/>
        <v>0</v>
      </c>
      <c r="P85" s="57">
        <f t="shared" si="17"/>
        <v>1503895</v>
      </c>
      <c r="Q85" s="49"/>
    </row>
    <row r="86" spans="1:16" s="11" customFormat="1" ht="12.75" customHeight="1">
      <c r="A86" s="64" t="s">
        <v>8</v>
      </c>
      <c r="B86" s="64"/>
      <c r="C86" s="64"/>
      <c r="D86" s="64"/>
      <c r="E86" s="57">
        <f>E36+E54+E69+E81+E85</f>
        <v>190927944.32</v>
      </c>
      <c r="F86" s="57">
        <f aca="true" t="shared" si="18" ref="F86:L86">F36+F54+F69+F81+F85</f>
        <v>189809318.32</v>
      </c>
      <c r="G86" s="57">
        <f t="shared" si="18"/>
        <v>96649492</v>
      </c>
      <c r="H86" s="57">
        <f t="shared" si="18"/>
        <v>13027083</v>
      </c>
      <c r="I86" s="57">
        <f t="shared" si="18"/>
        <v>1068626</v>
      </c>
      <c r="J86" s="57">
        <f t="shared" si="18"/>
        <v>21960663.66</v>
      </c>
      <c r="K86" s="57">
        <f t="shared" si="18"/>
        <v>16445986</v>
      </c>
      <c r="L86" s="57">
        <f t="shared" si="18"/>
        <v>5484677.66</v>
      </c>
      <c r="M86" s="57">
        <f>M36+M54+M69+M81+M85</f>
        <v>214555</v>
      </c>
      <c r="N86" s="57">
        <f>N36+N54+N69+N81+N85</f>
        <v>13100</v>
      </c>
      <c r="O86" s="57">
        <f>O36+O54+O69+O81+O85</f>
        <v>16475986</v>
      </c>
      <c r="P86" s="57">
        <f>P36+P54+P69+P81+P85</f>
        <v>212888607.98</v>
      </c>
    </row>
    <row r="87" spans="1:16" s="11" customFormat="1" ht="12.75" customHeight="1">
      <c r="A87" s="69" t="s">
        <v>217</v>
      </c>
      <c r="B87" s="70"/>
      <c r="C87" s="70"/>
      <c r="D87" s="71"/>
      <c r="E87" s="57">
        <f>F87+I87</f>
        <v>373600</v>
      </c>
      <c r="F87" s="57">
        <f>F26</f>
        <v>373600</v>
      </c>
      <c r="G87" s="57">
        <f aca="true" t="shared" si="19" ref="G87:O87">G26</f>
        <v>0</v>
      </c>
      <c r="H87" s="57">
        <f t="shared" si="19"/>
        <v>0</v>
      </c>
      <c r="I87" s="57">
        <f t="shared" si="19"/>
        <v>0</v>
      </c>
      <c r="J87" s="57">
        <f t="shared" si="19"/>
        <v>0</v>
      </c>
      <c r="K87" s="57">
        <f t="shared" si="19"/>
        <v>0</v>
      </c>
      <c r="L87" s="57">
        <f t="shared" si="19"/>
        <v>0</v>
      </c>
      <c r="M87" s="57">
        <f t="shared" si="19"/>
        <v>0</v>
      </c>
      <c r="N87" s="57">
        <f t="shared" si="19"/>
        <v>0</v>
      </c>
      <c r="O87" s="57">
        <f t="shared" si="19"/>
        <v>0</v>
      </c>
      <c r="P87" s="57">
        <f>E87+J87</f>
        <v>373600</v>
      </c>
    </row>
    <row r="88" spans="3:16" ht="15.75" customHeight="1"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3:16" ht="33" customHeight="1">
      <c r="C89" s="5"/>
      <c r="D89" s="1" t="s">
        <v>121</v>
      </c>
      <c r="E89" s="6"/>
      <c r="F89" s="6"/>
      <c r="G89" s="6"/>
      <c r="H89" s="6"/>
      <c r="I89" s="6"/>
      <c r="J89" s="6"/>
      <c r="K89" s="6"/>
      <c r="L89" s="6"/>
      <c r="M89" s="6" t="s">
        <v>147</v>
      </c>
      <c r="N89" s="6"/>
      <c r="O89" s="6"/>
      <c r="P89" s="7"/>
    </row>
    <row r="90" spans="3:16" ht="12.75">
      <c r="C90" s="5"/>
      <c r="D90" s="1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7"/>
    </row>
    <row r="91" spans="3:16" ht="12.75">
      <c r="C91" s="5"/>
      <c r="D91" s="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7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</sheetData>
  <sheetProtection/>
  <mergeCells count="26">
    <mergeCell ref="A87:D87"/>
    <mergeCell ref="A6:B6"/>
    <mergeCell ref="A5:B5"/>
    <mergeCell ref="P8:P11"/>
    <mergeCell ref="E9:E11"/>
    <mergeCell ref="G9:H9"/>
    <mergeCell ref="G10:G11"/>
    <mergeCell ref="H10:H11"/>
    <mergeCell ref="E8:I8"/>
    <mergeCell ref="F9:F11"/>
    <mergeCell ref="N1:P1"/>
    <mergeCell ref="J9:J11"/>
    <mergeCell ref="L9:L11"/>
    <mergeCell ref="M9:N9"/>
    <mergeCell ref="M10:M11"/>
    <mergeCell ref="N10:N11"/>
    <mergeCell ref="O9:O11"/>
    <mergeCell ref="D4:O4"/>
    <mergeCell ref="I9:I11"/>
    <mergeCell ref="J8:O8"/>
    <mergeCell ref="K9:K11"/>
    <mergeCell ref="A86:D86"/>
    <mergeCell ref="C8:C11"/>
    <mergeCell ref="A8:A11"/>
    <mergeCell ref="B8:B11"/>
    <mergeCell ref="D8:D11"/>
  </mergeCells>
  <printOptions/>
  <pageMargins left="0.1968503937007874" right="0.1968503937007874" top="0.7874015748031497" bottom="0.7874015748031497" header="0.5118110236220472" footer="0.5118110236220472"/>
  <pageSetup fitToHeight="3" fitToWidth="1" horizontalDpi="600" verticalDpi="600" orientation="landscape" paperSize="9" scale="72" r:id="rId1"/>
  <rowBreaks count="1" manualBreakCount="1"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Prime</cp:lastModifiedBy>
  <cp:lastPrinted>2023-10-13T12:22:41Z</cp:lastPrinted>
  <dcterms:created xsi:type="dcterms:W3CDTF">1996-10-08T23:32:33Z</dcterms:created>
  <dcterms:modified xsi:type="dcterms:W3CDTF">2023-12-12T06:40:59Z</dcterms:modified>
  <cp:category/>
  <cp:version/>
  <cp:contentType/>
  <cp:contentStatus/>
</cp:coreProperties>
</file>