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15" yWindow="1515" windowWidth="15375" windowHeight="7875"/>
  </bookViews>
  <sheets>
    <sheet name="Лист1" sheetId="1" r:id="rId1"/>
  </sheets>
  <definedNames>
    <definedName name="_xlnm.Print_Area" localSheetId="0">Лист1!$A$1:$F$135</definedName>
  </definedNames>
  <calcPr calcId="124519"/>
</workbook>
</file>

<file path=xl/calcChain.xml><?xml version="1.0" encoding="utf-8"?>
<calcChain xmlns="http://schemas.openxmlformats.org/spreadsheetml/2006/main">
  <c r="E90" i="1"/>
  <c r="F90"/>
  <c r="D90"/>
  <c r="C91"/>
  <c r="E101"/>
  <c r="F101"/>
  <c r="D101"/>
  <c r="C131"/>
  <c r="E96"/>
  <c r="F96"/>
  <c r="C99"/>
  <c r="C98"/>
  <c r="C92"/>
  <c r="F82"/>
  <c r="E82"/>
  <c r="C84"/>
  <c r="G122" l="1"/>
  <c r="G110"/>
  <c r="D96"/>
  <c r="C130"/>
  <c r="C100"/>
  <c r="D71"/>
  <c r="C71" s="1"/>
  <c r="C72"/>
  <c r="C119"/>
  <c r="C120"/>
  <c r="C121"/>
  <c r="F81"/>
  <c r="F80" s="1"/>
  <c r="C82"/>
  <c r="C83"/>
  <c r="G102"/>
  <c r="C109"/>
  <c r="C95"/>
  <c r="D94"/>
  <c r="C94"/>
  <c r="C97"/>
  <c r="C128"/>
  <c r="C127"/>
  <c r="C118"/>
  <c r="C93"/>
  <c r="C90"/>
  <c r="C69"/>
  <c r="C27"/>
  <c r="D26"/>
  <c r="C77"/>
  <c r="D88"/>
  <c r="C122"/>
  <c r="C110"/>
  <c r="C103"/>
  <c r="C105"/>
  <c r="D35"/>
  <c r="C35"/>
  <c r="C37"/>
  <c r="C36"/>
  <c r="C19"/>
  <c r="D28"/>
  <c r="C28" s="1"/>
  <c r="C79"/>
  <c r="F78"/>
  <c r="E78"/>
  <c r="C78" s="1"/>
  <c r="F74"/>
  <c r="E74"/>
  <c r="E73"/>
  <c r="E60" s="1"/>
  <c r="C117"/>
  <c r="C29"/>
  <c r="E18"/>
  <c r="F18"/>
  <c r="F17" s="1"/>
  <c r="D18"/>
  <c r="C20"/>
  <c r="C115"/>
  <c r="C126"/>
  <c r="C113"/>
  <c r="C114"/>
  <c r="C116"/>
  <c r="C129"/>
  <c r="C112"/>
  <c r="C124"/>
  <c r="C125"/>
  <c r="C123"/>
  <c r="C111"/>
  <c r="D39"/>
  <c r="C39"/>
  <c r="D74"/>
  <c r="C76"/>
  <c r="C75"/>
  <c r="C58"/>
  <c r="C56" s="1"/>
  <c r="C55" s="1"/>
  <c r="C59"/>
  <c r="C57"/>
  <c r="D56"/>
  <c r="D55"/>
  <c r="E56"/>
  <c r="E55" s="1"/>
  <c r="F56"/>
  <c r="F55"/>
  <c r="C64"/>
  <c r="C65"/>
  <c r="C63"/>
  <c r="C34"/>
  <c r="C33" s="1"/>
  <c r="C30" s="1"/>
  <c r="C32"/>
  <c r="C31"/>
  <c r="D33"/>
  <c r="D30" s="1"/>
  <c r="E33"/>
  <c r="F33"/>
  <c r="F31"/>
  <c r="F30"/>
  <c r="E23"/>
  <c r="F23"/>
  <c r="D31"/>
  <c r="E31"/>
  <c r="E30" s="1"/>
  <c r="E16" s="1"/>
  <c r="D23"/>
  <c r="C24"/>
  <c r="C23"/>
  <c r="D49"/>
  <c r="D51"/>
  <c r="E49"/>
  <c r="F49"/>
  <c r="F38" s="1"/>
  <c r="F51"/>
  <c r="C50"/>
  <c r="C49"/>
  <c r="C41"/>
  <c r="C42"/>
  <c r="C43"/>
  <c r="C44"/>
  <c r="C45"/>
  <c r="C46"/>
  <c r="C47"/>
  <c r="C48"/>
  <c r="C40"/>
  <c r="E51"/>
  <c r="C52"/>
  <c r="C53"/>
  <c r="C51" s="1"/>
  <c r="C54"/>
  <c r="C67"/>
  <c r="C68"/>
  <c r="E66"/>
  <c r="C66" s="1"/>
  <c r="F66"/>
  <c r="D66"/>
  <c r="C107"/>
  <c r="E88"/>
  <c r="E87" s="1"/>
  <c r="E86" s="1"/>
  <c r="F88"/>
  <c r="C108"/>
  <c r="D62"/>
  <c r="C106"/>
  <c r="C104"/>
  <c r="C102"/>
  <c r="C89"/>
  <c r="C21"/>
  <c r="C22"/>
  <c r="D73"/>
  <c r="C62"/>
  <c r="D61"/>
  <c r="C74"/>
  <c r="F73"/>
  <c r="F60" s="1"/>
  <c r="E38"/>
  <c r="E17"/>
  <c r="F87"/>
  <c r="F86" s="1"/>
  <c r="C26"/>
  <c r="D17"/>
  <c r="C17" s="1"/>
  <c r="D38"/>
  <c r="C18"/>
  <c r="C61"/>
  <c r="C101" l="1"/>
  <c r="D70"/>
  <c r="C70" s="1"/>
  <c r="C60" s="1"/>
  <c r="E81"/>
  <c r="E80" s="1"/>
  <c r="C80" s="1"/>
  <c r="G101"/>
  <c r="F16"/>
  <c r="F85" s="1"/>
  <c r="F132" s="1"/>
  <c r="D87"/>
  <c r="C96"/>
  <c r="C38"/>
  <c r="C16" s="1"/>
  <c r="D25"/>
  <c r="C25" s="1"/>
  <c r="C88"/>
  <c r="C73"/>
  <c r="D60" l="1"/>
  <c r="C81"/>
  <c r="E85"/>
  <c r="E132" s="1"/>
  <c r="D16"/>
  <c r="C87"/>
  <c r="D86"/>
  <c r="C86" s="1"/>
  <c r="D85" l="1"/>
  <c r="C85" s="1"/>
  <c r="D132" l="1"/>
  <c r="C132" s="1"/>
</calcChain>
</file>

<file path=xl/sharedStrings.xml><?xml version="1.0" encoding="utf-8"?>
<sst xmlns="http://schemas.openxmlformats.org/spreadsheetml/2006/main" count="133" uniqueCount="130">
  <si>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</si>
  <si>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</si>
  <si>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</si>
  <si>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</si>
  <si>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</si>
  <si>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</si>
  <si>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</si>
  <si>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</si>
  <si>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</si>
  <si>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</si>
  <si>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</si>
  <si>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</si>
  <si>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</si>
  <si>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</si>
  <si>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</si>
  <si>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</si>
  <si>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</si>
  <si>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</si>
  <si>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</si>
  <si>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</si>
  <si>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</si>
  <si>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</si>
  <si>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</si>
  <si>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</si>
  <si>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</si>
  <si>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</si>
  <si>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</si>
  <si>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</si>
  <si>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</si>
  <si>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</si>
  <si>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</si>
  <si>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</si>
  <si>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</si>
  <si>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</si>
  <si>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</si>
  <si>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</si>
  <si>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</si>
  <si>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</si>
  <si>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</si>
  <si>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</si>
  <si>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</si>
  <si>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</si>
  <si>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</si>
  <si>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</si>
  <si>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</si>
  <si>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</si>
  <si>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</si>
  <si>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</si>
  <si>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</si>
  <si>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</si>
  <si>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</si>
  <si>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</si>
  <si>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</si>
  <si>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</si>
  <si>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</si>
  <si>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</si>
  <si>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</si>
  <si>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</si>
  <si>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</si>
  <si>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</si>
  <si>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</si>
  <si>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</si>
  <si>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</si>
  <si>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</si>
  <si>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</si>
  <si>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</si>
  <si>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</si>
  <si>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</si>
  <si>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</si>
  <si>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</si>
  <si>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</si>
  <si>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</si>
  <si>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</si>
  <si>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</si>
  <si>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</si>
  <si>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</si>
  <si>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</si>
  <si>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</si>
  <si>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</si>
  <si>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 xml:space="preserve">субвенція з бюджету Сухоєланецької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  </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</si>
  <si>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</si>
  <si>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</si>
  <si>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</si>
  <si>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</si>
  <si>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</si>
  <si>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</si>
  <si>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</si>
  <si>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</si>
  <si>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</si>
  <si>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</si>
  <si>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Доходи бюджету Новоодеської міської територіальної громади  на 2024 рік</t>
  </si>
  <si>
    <t>Субвенції з державного бюджету місцевим бюджетам</t>
  </si>
  <si>
    <t>Освітня субвенція з державного бюджету місцевим бюджетам </t>
  </si>
  <si>
    <t>субвенція з бюджету Костянтинівської сільської територіальної громади на оплату комунальних послуг та енергоносіїв закладів охорони здоров',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</si>
  <si>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</si>
  <si>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аптечними закладами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</si>
  <si>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</si>
  <si>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Костянтинівської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технічними засобами та виробами медичного призначення</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</si>
  <si>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</si>
  <si>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</si>
  <si>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сіл Антонівка, Новошмідтівка та Ульянівка комунального некомерційного підприємства "Новоодеський  центр первинної медико - санітарної допомоги" </t>
  </si>
  <si>
    <t>Субвенція з місцевого бюджету на здійснення переданих видатків у сфері освіти за рахунок коштів освітньої субвенції</t>
  </si>
  <si>
    <t>Дотації з місцевих бюджетів іншим місцевим бюджетам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</si>
  <si>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</si>
  <si>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для надання щомісячної матеріальної допомоги учасникам бойових дій у роки Другої світової війни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</si>
  <si>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</si>
  <si>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</si>
  <si>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</si>
  <si>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</si>
  <si>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</si>
  <si>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</si>
  <si>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</si>
  <si>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</si>
  <si>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</si>
  <si>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</si>
  <si>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</si>
  <si>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субвенція з бюджету Костянтинівської сільської територіальної громади на зміцнення матеріально - технічної бази комунального некомерційного підприємства "Новоодеська багатопрофільна лікарня"</t>
  </si>
  <si>
    <t xml:space="preserve">субвенції з бюджету Костянтинівської сільської територіальної громади на придбання туберкуліну для проведення туберкулінодіагностики дітей у Костянтинівській сільській територіальній громаді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</si>
  <si>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</si>
  <si>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Інші неподаткові надходження</t>
  </si>
  <si>
    <t>Інші надходження</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</si>
  <si>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</si>
  <si>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субвенції з бюджету Сухоєланецької сільської територіальної громади на придбання туберкуліну для проведення туберкулінодіагностики дітей у Сухоєланецькій сільській територіальній громаді комунальним некомерційним підприємством "Новоодеський  центр первинної медико - санітарної допомоги" </t>
  </si>
  <si>
    <t xml:space="preserve">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 </t>
  </si>
  <si>
    <t>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</si>
  <si>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 xml:space="preserve">Субвенції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</si>
  <si>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t>
  </si>
  <si>
    <t>субвенція з бюджету Сухоєланецької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</si>
  <si>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Субвенції з державного бюджету місцевим бюджетам на забезпечення харчування учнів початкових класів закладів загальної середньої освіти</t>
  </si>
  <si>
    <t xml:space="preserve">від 31  листопада  2024 року № </t>
  </si>
</sst>
</file>

<file path=xl/styles.xml><?xml version="1.0" encoding="utf-8"?>
<styleSheet xmlns="http://schemas.openxmlformats.org/spreadsheetml/2006/main">
  <numFmts count="3">
    <numFmt numFmtId="164" formatCode="0.000"/>
    <numFmt numFmtId="165" formatCode="0.00000"/>
    <numFmt numFmtId="166" formatCode="#0.00"/>
  </numFmts>
  <fonts count="12">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49">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4" fillId="0" borderId="1" xfId="0" applyFont="1" applyFill="1" applyBorder="1" applyAlignment="1">
      <alignment horizontal="left"/>
    </xf>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1" fillId="0" borderId="0" xfId="0" applyFont="1" applyAlignment="1"/>
    <xf numFmtId="0" fontId="6" fillId="0" borderId="0" xfId="0" applyFont="1"/>
    <xf numFmtId="0" fontId="3" fillId="0" borderId="1" xfId="0" applyFont="1" applyBorder="1" applyAlignment="1">
      <alignment horizontal="center"/>
    </xf>
    <xf numFmtId="2" fontId="3" fillId="0" borderId="0" xfId="0" applyNumberFormat="1" applyFont="1"/>
    <xf numFmtId="0" fontId="4" fillId="0" borderId="1" xfId="0" applyFont="1" applyBorder="1" applyAlignment="1">
      <alignment horizontal="center"/>
    </xf>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0" fontId="2" fillId="0" borderId="1" xfId="0" applyFont="1" applyBorder="1" applyAlignment="1">
      <alignment horizontal="center"/>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0" fontId="9" fillId="0" borderId="1" xfId="1" applyFont="1" applyBorder="1" applyAlignment="1">
      <alignment wrapText="1"/>
    </xf>
    <xf numFmtId="166" fontId="2" fillId="0" borderId="1" xfId="0" applyNumberFormat="1" applyFont="1" applyFill="1" applyBorder="1" applyAlignment="1">
      <alignment horizontal="center"/>
    </xf>
    <xf numFmtId="0" fontId="10" fillId="0" borderId="1" xfId="1" applyFont="1" applyBorder="1" applyAlignment="1">
      <alignment wrapText="1"/>
    </xf>
    <xf numFmtId="0" fontId="2" fillId="0" borderId="1" xfId="0" applyFont="1" applyBorder="1" applyAlignment="1">
      <alignment horizontal="center"/>
    </xf>
    <xf numFmtId="0" fontId="2" fillId="0" borderId="2" xfId="0" applyFont="1" applyFill="1" applyBorder="1"/>
    <xf numFmtId="2" fontId="2" fillId="0" borderId="3" xfId="0" applyNumberFormat="1" applyFont="1" applyBorder="1" applyAlignment="1">
      <alignment horizontal="center"/>
    </xf>
    <xf numFmtId="0" fontId="2" fillId="0" borderId="1"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4" fillId="0" borderId="1" xfId="0" applyFont="1" applyBorder="1" applyAlignment="1">
      <alignment horizontal="center" wrapText="1"/>
    </xf>
    <xf numFmtId="0" fontId="7"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36"/>
  <sheetViews>
    <sheetView tabSelected="1" view="pageBreakPreview" topLeftCell="A127" zoomScale="90" workbookViewId="0">
      <selection activeCell="D73" sqref="D73"/>
    </sheetView>
  </sheetViews>
  <sheetFormatPr defaultRowHeight="1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c r="D1" s="2" t="s">
        <v>31</v>
      </c>
    </row>
    <row r="2" spans="1:8" hidden="1"/>
    <row r="3" spans="1:8" ht="12.75">
      <c r="B3" s="17"/>
      <c r="C3" s="17"/>
      <c r="D3" s="17" t="s">
        <v>32</v>
      </c>
      <c r="E3" s="17"/>
    </row>
    <row r="4" spans="1:8" ht="12.75">
      <c r="B4" s="17"/>
      <c r="C4" s="17"/>
      <c r="D4" s="17" t="s">
        <v>129</v>
      </c>
      <c r="E4" s="17"/>
    </row>
    <row r="5" spans="1:8" ht="15">
      <c r="C5" s="2"/>
      <c r="D5" s="18"/>
    </row>
    <row r="6" spans="1:8" ht="12.75">
      <c r="D6" s="2"/>
    </row>
    <row r="7" spans="1:8" ht="18.75">
      <c r="B7" s="42" t="s">
        <v>90</v>
      </c>
      <c r="C7" s="42"/>
      <c r="D7" s="42"/>
      <c r="E7" s="42"/>
      <c r="F7" s="3"/>
      <c r="G7" s="3"/>
      <c r="H7" s="3"/>
    </row>
    <row r="8" spans="1:8" ht="13.5" customHeight="1">
      <c r="B8" s="43" t="s">
        <v>20</v>
      </c>
      <c r="C8" s="43"/>
      <c r="D8" s="43"/>
      <c r="E8" s="4"/>
      <c r="F8" s="3"/>
      <c r="G8" s="3"/>
      <c r="H8" s="3"/>
    </row>
    <row r="9" spans="1:8" ht="15.75" hidden="1">
      <c r="B9" s="5"/>
      <c r="C9" s="5"/>
      <c r="D9" s="5"/>
      <c r="E9" s="5"/>
    </row>
    <row r="10" spans="1:8" ht="15.75">
      <c r="A10" s="48">
        <v>1455000000</v>
      </c>
      <c r="B10" s="48"/>
      <c r="C10" s="48"/>
      <c r="D10" s="48"/>
      <c r="E10" s="48"/>
    </row>
    <row r="11" spans="1:8">
      <c r="B11" s="3" t="s">
        <v>66</v>
      </c>
      <c r="C11" s="3"/>
      <c r="D11" s="3"/>
      <c r="E11" s="3"/>
      <c r="F11" s="1" t="s">
        <v>30</v>
      </c>
    </row>
    <row r="12" spans="1:8" ht="15.75" customHeight="1">
      <c r="A12" s="40" t="s">
        <v>0</v>
      </c>
      <c r="B12" s="41" t="s">
        <v>12</v>
      </c>
      <c r="C12" s="41" t="s">
        <v>28</v>
      </c>
      <c r="D12" s="41" t="s">
        <v>4</v>
      </c>
      <c r="E12" s="45" t="s">
        <v>1</v>
      </c>
      <c r="F12" s="45"/>
    </row>
    <row r="13" spans="1:8" ht="15.75" customHeight="1">
      <c r="A13" s="40"/>
      <c r="B13" s="44"/>
      <c r="C13" s="41"/>
      <c r="D13" s="41"/>
      <c r="E13" s="46" t="s">
        <v>28</v>
      </c>
      <c r="F13" s="47" t="s">
        <v>29</v>
      </c>
    </row>
    <row r="14" spans="1:8" ht="24" customHeight="1">
      <c r="A14" s="40"/>
      <c r="B14" s="44"/>
      <c r="C14" s="41"/>
      <c r="D14" s="41"/>
      <c r="E14" s="46"/>
      <c r="F14" s="47"/>
    </row>
    <row r="15" spans="1:8">
      <c r="A15" s="19">
        <v>1</v>
      </c>
      <c r="B15" s="19">
        <v>2</v>
      </c>
      <c r="C15" s="19">
        <v>3</v>
      </c>
      <c r="D15" s="19">
        <v>4</v>
      </c>
      <c r="E15" s="19">
        <v>5</v>
      </c>
      <c r="F15" s="19">
        <v>6</v>
      </c>
    </row>
    <row r="16" spans="1:8" ht="15.75">
      <c r="A16" s="15">
        <v>10000000</v>
      </c>
      <c r="B16" s="24" t="s">
        <v>2</v>
      </c>
      <c r="C16" s="28">
        <f>C17+C30+C38+C55+C25</f>
        <v>101228124</v>
      </c>
      <c r="D16" s="28">
        <f>D17+D30+D38+D55+D25</f>
        <v>101178106</v>
      </c>
      <c r="E16" s="28">
        <f>E17+E30+E38+E55+E25</f>
        <v>50018</v>
      </c>
      <c r="F16" s="28">
        <f>F17+F30+F38+F55+F25</f>
        <v>0</v>
      </c>
    </row>
    <row r="17" spans="1:7" ht="31.5">
      <c r="A17" s="15">
        <v>11000000</v>
      </c>
      <c r="B17" s="16" t="s">
        <v>5</v>
      </c>
      <c r="C17" s="28">
        <f t="shared" ref="C17:C22" si="0">D17+E17</f>
        <v>61617626</v>
      </c>
      <c r="D17" s="28">
        <f>D18+D23</f>
        <v>61617626</v>
      </c>
      <c r="E17" s="28">
        <f>E18+E23</f>
        <v>0</v>
      </c>
      <c r="F17" s="28">
        <f>F18+F23</f>
        <v>0</v>
      </c>
    </row>
    <row r="18" spans="1:7" ht="15.75">
      <c r="A18" s="15">
        <v>11010000</v>
      </c>
      <c r="B18" s="10" t="s">
        <v>10</v>
      </c>
      <c r="C18" s="28">
        <f t="shared" si="0"/>
        <v>61616126</v>
      </c>
      <c r="D18" s="28">
        <f>D19+D21+D22+D20</f>
        <v>61616126</v>
      </c>
      <c r="E18" s="28">
        <f>E19+E21+E22+E20</f>
        <v>0</v>
      </c>
      <c r="F18" s="28">
        <f>F19+F21+F22+F20</f>
        <v>0</v>
      </c>
      <c r="G18" s="20"/>
    </row>
    <row r="19" spans="1:7" ht="31.5">
      <c r="A19" s="11">
        <v>11010100</v>
      </c>
      <c r="B19" s="14" t="s">
        <v>6</v>
      </c>
      <c r="C19" s="29">
        <f t="shared" si="0"/>
        <v>41844770</v>
      </c>
      <c r="D19" s="29">
        <v>41844770</v>
      </c>
      <c r="E19" s="27"/>
      <c r="F19" s="27"/>
    </row>
    <row r="20" spans="1:7" ht="33" customHeight="1">
      <c r="A20" s="11">
        <v>11010400</v>
      </c>
      <c r="B20" s="14" t="s">
        <v>7</v>
      </c>
      <c r="C20" s="29">
        <f t="shared" si="0"/>
        <v>11663920</v>
      </c>
      <c r="D20" s="29">
        <v>11663920</v>
      </c>
      <c r="E20" s="27"/>
      <c r="F20" s="27"/>
    </row>
    <row r="21" spans="1:7" ht="31.5">
      <c r="A21" s="11">
        <v>11010500</v>
      </c>
      <c r="B21" s="14" t="s">
        <v>8</v>
      </c>
      <c r="C21" s="29">
        <f t="shared" si="0"/>
        <v>1172436</v>
      </c>
      <c r="D21" s="29">
        <v>1172436</v>
      </c>
      <c r="E21" s="27"/>
      <c r="F21" s="27"/>
    </row>
    <row r="22" spans="1:7" ht="31.5">
      <c r="A22" s="11">
        <v>11011300</v>
      </c>
      <c r="B22" s="14" t="s">
        <v>88</v>
      </c>
      <c r="C22" s="29">
        <f t="shared" si="0"/>
        <v>6935000</v>
      </c>
      <c r="D22" s="29">
        <v>6935000</v>
      </c>
      <c r="E22" s="27"/>
      <c r="F22" s="27"/>
    </row>
    <row r="23" spans="1:7" ht="15.75">
      <c r="A23" s="15">
        <v>11020000</v>
      </c>
      <c r="B23" s="10" t="s">
        <v>33</v>
      </c>
      <c r="C23" s="28">
        <f>C24</f>
        <v>1500</v>
      </c>
      <c r="D23" s="28">
        <f>D24</f>
        <v>1500</v>
      </c>
      <c r="E23" s="28">
        <f>E24</f>
        <v>0</v>
      </c>
      <c r="F23" s="28">
        <f>F24</f>
        <v>0</v>
      </c>
    </row>
    <row r="24" spans="1:7" ht="31.5">
      <c r="A24" s="11">
        <v>11020200</v>
      </c>
      <c r="B24" s="22" t="s">
        <v>34</v>
      </c>
      <c r="C24" s="29">
        <f>D24</f>
        <v>1500</v>
      </c>
      <c r="D24" s="30">
        <v>1500</v>
      </c>
      <c r="E24" s="27"/>
      <c r="F24" s="27"/>
    </row>
    <row r="25" spans="1:7" ht="17.25" customHeight="1">
      <c r="A25" s="15">
        <v>13000000</v>
      </c>
      <c r="B25" s="23" t="s">
        <v>70</v>
      </c>
      <c r="C25" s="28">
        <f>D25</f>
        <v>8054</v>
      </c>
      <c r="D25" s="28">
        <f>D26+D28</f>
        <v>8054</v>
      </c>
      <c r="E25" s="27"/>
      <c r="F25" s="27"/>
    </row>
    <row r="26" spans="1:7" ht="17.25" customHeight="1">
      <c r="A26" s="15">
        <v>13010000</v>
      </c>
      <c r="B26" s="23" t="s">
        <v>112</v>
      </c>
      <c r="C26" s="28">
        <f>D26+E26</f>
        <v>6360</v>
      </c>
      <c r="D26" s="28">
        <f>D27</f>
        <v>6360</v>
      </c>
      <c r="E26" s="27"/>
      <c r="F26" s="27"/>
    </row>
    <row r="27" spans="1:7" ht="49.5" customHeight="1">
      <c r="A27" s="11">
        <v>13010200</v>
      </c>
      <c r="B27" s="22" t="s">
        <v>113</v>
      </c>
      <c r="C27" s="29">
        <f>D27+E27</f>
        <v>6360</v>
      </c>
      <c r="D27" s="29">
        <v>6360</v>
      </c>
      <c r="E27" s="27"/>
      <c r="F27" s="27"/>
    </row>
    <row r="28" spans="1:7" ht="33.75" customHeight="1">
      <c r="A28" s="15">
        <v>13030000</v>
      </c>
      <c r="B28" s="23" t="s">
        <v>71</v>
      </c>
      <c r="C28" s="28">
        <f>D28</f>
        <v>1694</v>
      </c>
      <c r="D28" s="28">
        <f>D29</f>
        <v>1694</v>
      </c>
      <c r="E28" s="27"/>
      <c r="F28" s="27"/>
    </row>
    <row r="29" spans="1:7" ht="31.5">
      <c r="A29" s="11">
        <v>13030100</v>
      </c>
      <c r="B29" s="22" t="s">
        <v>72</v>
      </c>
      <c r="C29" s="29">
        <f>D29</f>
        <v>1694</v>
      </c>
      <c r="D29" s="29">
        <v>1694</v>
      </c>
      <c r="E29" s="27"/>
      <c r="F29" s="27"/>
    </row>
    <row r="30" spans="1:7" ht="15.75">
      <c r="A30" s="15">
        <v>14000000</v>
      </c>
      <c r="B30" s="10" t="s">
        <v>35</v>
      </c>
      <c r="C30" s="28">
        <f>C31+C33+C35</f>
        <v>9685846</v>
      </c>
      <c r="D30" s="28">
        <f>D31+D33+D35</f>
        <v>9685846</v>
      </c>
      <c r="E30" s="28">
        <f>E31+E33+E35</f>
        <v>0</v>
      </c>
      <c r="F30" s="28">
        <f>F31+F33+F35</f>
        <v>0</v>
      </c>
    </row>
    <row r="31" spans="1:7" ht="17.25" customHeight="1">
      <c r="A31" s="15">
        <v>14020000</v>
      </c>
      <c r="B31" s="23" t="s">
        <v>36</v>
      </c>
      <c r="C31" s="28">
        <f>C32</f>
        <v>1247556</v>
      </c>
      <c r="D31" s="28">
        <f>D32</f>
        <v>1247556</v>
      </c>
      <c r="E31" s="28">
        <f>E32</f>
        <v>0</v>
      </c>
      <c r="F31" s="28">
        <f>F32</f>
        <v>0</v>
      </c>
    </row>
    <row r="32" spans="1:7" ht="15.75">
      <c r="A32" s="11">
        <v>14021900</v>
      </c>
      <c r="B32" s="22" t="s">
        <v>37</v>
      </c>
      <c r="C32" s="29">
        <f>D32+E32</f>
        <v>1247556</v>
      </c>
      <c r="D32" s="30">
        <v>1247556</v>
      </c>
      <c r="E32" s="27"/>
      <c r="F32" s="27"/>
    </row>
    <row r="33" spans="1:8" ht="31.5">
      <c r="A33" s="15">
        <v>14030000</v>
      </c>
      <c r="B33" s="23" t="s">
        <v>38</v>
      </c>
      <c r="C33" s="28">
        <f>C34</f>
        <v>3885000</v>
      </c>
      <c r="D33" s="28">
        <f>D34</f>
        <v>3885000</v>
      </c>
      <c r="E33" s="28">
        <f>E34</f>
        <v>0</v>
      </c>
      <c r="F33" s="28">
        <f>F34</f>
        <v>0</v>
      </c>
    </row>
    <row r="34" spans="1:8" ht="15.75">
      <c r="A34" s="11">
        <v>14031900</v>
      </c>
      <c r="B34" s="22" t="s">
        <v>37</v>
      </c>
      <c r="C34" s="29">
        <f>D34+E34</f>
        <v>3885000</v>
      </c>
      <c r="D34" s="30">
        <v>3885000</v>
      </c>
      <c r="E34" s="27"/>
      <c r="F34" s="27"/>
    </row>
    <row r="35" spans="1:8" ht="31.5">
      <c r="A35" s="15">
        <v>14040000</v>
      </c>
      <c r="B35" s="23" t="s">
        <v>39</v>
      </c>
      <c r="C35" s="28">
        <f>D35+E35</f>
        <v>4553290</v>
      </c>
      <c r="D35" s="28">
        <f>D36+D37</f>
        <v>4553290</v>
      </c>
      <c r="E35" s="27"/>
      <c r="F35" s="27"/>
    </row>
    <row r="36" spans="1:8" ht="75.75" customHeight="1">
      <c r="A36" s="25">
        <v>14040100</v>
      </c>
      <c r="B36" s="26" t="s">
        <v>114</v>
      </c>
      <c r="C36" s="29">
        <f>D36+E36</f>
        <v>2490290</v>
      </c>
      <c r="D36" s="29">
        <v>2490290</v>
      </c>
      <c r="E36" s="27"/>
      <c r="F36" s="27"/>
    </row>
    <row r="37" spans="1:8" ht="63">
      <c r="A37" s="25">
        <v>14040200</v>
      </c>
      <c r="B37" s="26" t="s">
        <v>83</v>
      </c>
      <c r="C37" s="29">
        <f>D37+E37</f>
        <v>2063000</v>
      </c>
      <c r="D37" s="29">
        <v>2063000</v>
      </c>
      <c r="E37" s="27"/>
      <c r="F37" s="27"/>
    </row>
    <row r="38" spans="1:8" ht="31.5">
      <c r="A38" s="15">
        <v>18000000</v>
      </c>
      <c r="B38" s="23" t="s">
        <v>67</v>
      </c>
      <c r="C38" s="28">
        <f>C39+C49+C51</f>
        <v>29866580</v>
      </c>
      <c r="D38" s="28">
        <f>D39+D49+D51</f>
        <v>29866580</v>
      </c>
      <c r="E38" s="28">
        <f>E39+E49+E51</f>
        <v>0</v>
      </c>
      <c r="F38" s="28">
        <f>F39+F49+F51</f>
        <v>0</v>
      </c>
      <c r="G38" s="20"/>
      <c r="H38" s="20"/>
    </row>
    <row r="39" spans="1:8" ht="15.75">
      <c r="A39" s="15">
        <v>18010000</v>
      </c>
      <c r="B39" s="23" t="s">
        <v>65</v>
      </c>
      <c r="C39" s="28">
        <f>D39+E39</f>
        <v>11481196</v>
      </c>
      <c r="D39" s="28">
        <f>D40+D41+D42+D43+D44+D45+D46+D47+D48</f>
        <v>11481196</v>
      </c>
      <c r="E39" s="28"/>
      <c r="F39" s="28"/>
      <c r="G39" s="20"/>
    </row>
    <row r="40" spans="1:8" ht="30" customHeight="1">
      <c r="A40" s="11">
        <v>18010100</v>
      </c>
      <c r="B40" s="22" t="s">
        <v>41</v>
      </c>
      <c r="C40" s="29">
        <f>D40+E40</f>
        <v>42925</v>
      </c>
      <c r="D40" s="29">
        <v>42925</v>
      </c>
      <c r="E40" s="27"/>
      <c r="F40" s="27"/>
    </row>
    <row r="41" spans="1:8" ht="33" customHeight="1">
      <c r="A41" s="11">
        <v>18010200</v>
      </c>
      <c r="B41" s="22" t="s">
        <v>42</v>
      </c>
      <c r="C41" s="29">
        <f t="shared" ref="C41:C48" si="1">D41+E41</f>
        <v>151005</v>
      </c>
      <c r="D41" s="29">
        <v>151005</v>
      </c>
      <c r="E41" s="27"/>
      <c r="F41" s="27"/>
    </row>
    <row r="42" spans="1:8" ht="32.25" customHeight="1">
      <c r="A42" s="11">
        <v>18010300</v>
      </c>
      <c r="B42" s="22" t="s">
        <v>43</v>
      </c>
      <c r="C42" s="29">
        <f t="shared" si="1"/>
        <v>1059001</v>
      </c>
      <c r="D42" s="29">
        <v>1059001</v>
      </c>
      <c r="E42" s="27"/>
      <c r="F42" s="27"/>
    </row>
    <row r="43" spans="1:8" ht="33" customHeight="1">
      <c r="A43" s="11">
        <v>18010400</v>
      </c>
      <c r="B43" s="22" t="s">
        <v>44</v>
      </c>
      <c r="C43" s="29">
        <f t="shared" si="1"/>
        <v>772047</v>
      </c>
      <c r="D43" s="29">
        <v>772047</v>
      </c>
      <c r="E43" s="27"/>
      <c r="F43" s="27"/>
    </row>
    <row r="44" spans="1:8" ht="15.75">
      <c r="A44" s="11">
        <v>18010500</v>
      </c>
      <c r="B44" s="22" t="s">
        <v>45</v>
      </c>
      <c r="C44" s="29">
        <f t="shared" si="1"/>
        <v>564150</v>
      </c>
      <c r="D44" s="29">
        <v>564150</v>
      </c>
      <c r="E44" s="27"/>
      <c r="F44" s="27"/>
    </row>
    <row r="45" spans="1:8" ht="15.75">
      <c r="A45" s="11">
        <v>18010600</v>
      </c>
      <c r="B45" s="22" t="s">
        <v>46</v>
      </c>
      <c r="C45" s="29">
        <f t="shared" si="1"/>
        <v>4277784</v>
      </c>
      <c r="D45" s="29">
        <v>4277784</v>
      </c>
      <c r="E45" s="27"/>
      <c r="F45" s="27"/>
    </row>
    <row r="46" spans="1:8" ht="15.75">
      <c r="A46" s="11">
        <v>18010700</v>
      </c>
      <c r="B46" s="22" t="s">
        <v>47</v>
      </c>
      <c r="C46" s="29">
        <f t="shared" si="1"/>
        <v>3731672</v>
      </c>
      <c r="D46" s="29">
        <v>3731672</v>
      </c>
      <c r="E46" s="27"/>
      <c r="F46" s="27"/>
    </row>
    <row r="47" spans="1:8" ht="15.75">
      <c r="A47" s="11">
        <v>18010900</v>
      </c>
      <c r="B47" s="22" t="s">
        <v>48</v>
      </c>
      <c r="C47" s="29">
        <f t="shared" si="1"/>
        <v>857612</v>
      </c>
      <c r="D47" s="29">
        <v>857612</v>
      </c>
      <c r="E47" s="27"/>
      <c r="F47" s="27"/>
    </row>
    <row r="48" spans="1:8" ht="15.75">
      <c r="A48" s="11">
        <v>18011100</v>
      </c>
      <c r="B48" s="5" t="s">
        <v>49</v>
      </c>
      <c r="C48" s="29">
        <f t="shared" si="1"/>
        <v>25000</v>
      </c>
      <c r="D48" s="29">
        <v>25000</v>
      </c>
      <c r="E48" s="27"/>
      <c r="F48" s="27"/>
    </row>
    <row r="49" spans="1:6" ht="15.75">
      <c r="A49" s="15">
        <v>18030000</v>
      </c>
      <c r="B49" s="23" t="s">
        <v>40</v>
      </c>
      <c r="C49" s="28">
        <f>C50</f>
        <v>7300</v>
      </c>
      <c r="D49" s="28">
        <f>D50</f>
        <v>7300</v>
      </c>
      <c r="E49" s="28">
        <f>E50</f>
        <v>0</v>
      </c>
      <c r="F49" s="28">
        <f>F50</f>
        <v>0</v>
      </c>
    </row>
    <row r="50" spans="1:6" ht="15.75">
      <c r="A50" s="11">
        <v>18030200</v>
      </c>
      <c r="B50" s="22" t="s">
        <v>50</v>
      </c>
      <c r="C50" s="29">
        <f>D50+E50</f>
        <v>7300</v>
      </c>
      <c r="D50" s="29">
        <v>7300</v>
      </c>
      <c r="E50" s="27"/>
      <c r="F50" s="27"/>
    </row>
    <row r="51" spans="1:6" ht="15.75">
      <c r="A51" s="15">
        <v>18050000</v>
      </c>
      <c r="B51" s="23" t="s">
        <v>51</v>
      </c>
      <c r="C51" s="28">
        <f>C52+C53+C54</f>
        <v>18378084</v>
      </c>
      <c r="D51" s="28">
        <f>D52+D53+D54</f>
        <v>18378084</v>
      </c>
      <c r="E51" s="28">
        <f>E52+E53+E54</f>
        <v>0</v>
      </c>
      <c r="F51" s="28">
        <f>F52+F53+F54</f>
        <v>0</v>
      </c>
    </row>
    <row r="52" spans="1:6" ht="15.75">
      <c r="A52" s="11">
        <v>18050300</v>
      </c>
      <c r="B52" s="22" t="s">
        <v>52</v>
      </c>
      <c r="C52" s="29">
        <f>D52+E52</f>
        <v>1342366</v>
      </c>
      <c r="D52" s="29">
        <v>1342366</v>
      </c>
      <c r="E52" s="27"/>
      <c r="F52" s="27"/>
    </row>
    <row r="53" spans="1:6" ht="15.75">
      <c r="A53" s="11">
        <v>18050400</v>
      </c>
      <c r="B53" s="22" t="s">
        <v>53</v>
      </c>
      <c r="C53" s="29">
        <f>D53+E53</f>
        <v>8512105</v>
      </c>
      <c r="D53" s="29">
        <v>8512105</v>
      </c>
      <c r="E53" s="27"/>
      <c r="F53" s="27"/>
    </row>
    <row r="54" spans="1:6" ht="47.25">
      <c r="A54" s="11">
        <v>18050500</v>
      </c>
      <c r="B54" s="22" t="s">
        <v>115</v>
      </c>
      <c r="C54" s="29">
        <f>D54+E54</f>
        <v>8523613</v>
      </c>
      <c r="D54" s="30">
        <v>8523613</v>
      </c>
      <c r="E54" s="27"/>
      <c r="F54" s="27"/>
    </row>
    <row r="55" spans="1:6" ht="15.75">
      <c r="A55" s="15">
        <v>19000000</v>
      </c>
      <c r="B55" s="15" t="s">
        <v>60</v>
      </c>
      <c r="C55" s="28">
        <f>C56</f>
        <v>50018</v>
      </c>
      <c r="D55" s="28">
        <f>D56</f>
        <v>0</v>
      </c>
      <c r="E55" s="28">
        <f>E56</f>
        <v>50018</v>
      </c>
      <c r="F55" s="28">
        <f>F56</f>
        <v>0</v>
      </c>
    </row>
    <row r="56" spans="1:6" ht="15.75">
      <c r="A56" s="15">
        <v>19010000</v>
      </c>
      <c r="B56" s="15" t="s">
        <v>61</v>
      </c>
      <c r="C56" s="28">
        <f>C57+C58+C59</f>
        <v>50018</v>
      </c>
      <c r="D56" s="28">
        <f>D57+D58+D59</f>
        <v>0</v>
      </c>
      <c r="E56" s="28">
        <f>E57+E58+E59</f>
        <v>50018</v>
      </c>
      <c r="F56" s="28">
        <f>F57+F58+F59</f>
        <v>0</v>
      </c>
    </row>
    <row r="57" spans="1:6" ht="49.5" customHeight="1">
      <c r="A57" s="11">
        <v>19010100</v>
      </c>
      <c r="B57" s="14" t="s">
        <v>62</v>
      </c>
      <c r="C57" s="29">
        <f>D57+E57</f>
        <v>17910</v>
      </c>
      <c r="D57" s="29"/>
      <c r="E57" s="32">
        <v>17910</v>
      </c>
      <c r="F57" s="27"/>
    </row>
    <row r="58" spans="1:6" ht="31.5">
      <c r="A58" s="11">
        <v>19010200</v>
      </c>
      <c r="B58" s="14" t="s">
        <v>63</v>
      </c>
      <c r="C58" s="29">
        <f>D58+E58</f>
        <v>7389</v>
      </c>
      <c r="D58" s="29"/>
      <c r="E58" s="32">
        <v>7389</v>
      </c>
      <c r="F58" s="27"/>
    </row>
    <row r="59" spans="1:6" ht="47.25">
      <c r="A59" s="11">
        <v>19010300</v>
      </c>
      <c r="B59" s="14" t="s">
        <v>64</v>
      </c>
      <c r="C59" s="29">
        <f>D59+E59</f>
        <v>24719</v>
      </c>
      <c r="D59" s="29"/>
      <c r="E59" s="32">
        <v>24719</v>
      </c>
      <c r="F59" s="27"/>
    </row>
    <row r="60" spans="1:6" ht="15.75">
      <c r="A60" s="10">
        <v>20000000</v>
      </c>
      <c r="B60" s="15" t="s">
        <v>54</v>
      </c>
      <c r="C60" s="28">
        <f>C61+C70</f>
        <v>8861848</v>
      </c>
      <c r="D60" s="28">
        <f>D61+D70+D73</f>
        <v>8861848</v>
      </c>
      <c r="E60" s="28">
        <f>E61+E70+E73</f>
        <v>4667560</v>
      </c>
      <c r="F60" s="28">
        <f>F61+F70+F73</f>
        <v>0</v>
      </c>
    </row>
    <row r="61" spans="1:6" ht="31.5">
      <c r="A61" s="10">
        <v>22000000</v>
      </c>
      <c r="B61" s="16" t="s">
        <v>16</v>
      </c>
      <c r="C61" s="28">
        <f t="shared" ref="C61:C68" si="2">D61+E61</f>
        <v>1961292</v>
      </c>
      <c r="D61" s="28">
        <f>D62+D66+D69</f>
        <v>1961292</v>
      </c>
      <c r="E61" s="28"/>
      <c r="F61" s="28"/>
    </row>
    <row r="62" spans="1:6" ht="15.75">
      <c r="A62" s="10">
        <v>22010000</v>
      </c>
      <c r="B62" s="16" t="s">
        <v>17</v>
      </c>
      <c r="C62" s="28">
        <f t="shared" si="2"/>
        <v>1945718</v>
      </c>
      <c r="D62" s="28">
        <f>D63+D64+D65</f>
        <v>1945718</v>
      </c>
      <c r="E62" s="28"/>
      <c r="F62" s="28"/>
    </row>
    <row r="63" spans="1:6" ht="33" customHeight="1">
      <c r="A63" s="12">
        <v>22010300</v>
      </c>
      <c r="B63" s="14" t="s">
        <v>18</v>
      </c>
      <c r="C63" s="29">
        <f t="shared" si="2"/>
        <v>1350</v>
      </c>
      <c r="D63" s="29">
        <v>1350</v>
      </c>
      <c r="E63" s="28"/>
      <c r="F63" s="28"/>
    </row>
    <row r="64" spans="1:6" ht="15.75">
      <c r="A64" s="12">
        <v>22012500</v>
      </c>
      <c r="B64" s="14" t="s">
        <v>24</v>
      </c>
      <c r="C64" s="29">
        <f t="shared" si="2"/>
        <v>1844708</v>
      </c>
      <c r="D64" s="29">
        <v>1844708</v>
      </c>
      <c r="E64" s="28"/>
      <c r="F64" s="28"/>
    </row>
    <row r="65" spans="1:6" ht="33.75" customHeight="1">
      <c r="A65" s="12">
        <v>22012600</v>
      </c>
      <c r="B65" s="14" t="s">
        <v>19</v>
      </c>
      <c r="C65" s="29">
        <f t="shared" si="2"/>
        <v>99660</v>
      </c>
      <c r="D65" s="29">
        <v>99660</v>
      </c>
      <c r="E65" s="28"/>
      <c r="F65" s="28"/>
    </row>
    <row r="66" spans="1:6" ht="15.75">
      <c r="A66" s="10">
        <v>22090000</v>
      </c>
      <c r="B66" s="16" t="s">
        <v>57</v>
      </c>
      <c r="C66" s="28">
        <f t="shared" si="2"/>
        <v>11106</v>
      </c>
      <c r="D66" s="28">
        <f>D67+D68</f>
        <v>11106</v>
      </c>
      <c r="E66" s="28">
        <f>E67+E68</f>
        <v>0</v>
      </c>
      <c r="F66" s="28">
        <f>F67+F68</f>
        <v>0</v>
      </c>
    </row>
    <row r="67" spans="1:6" ht="49.5" customHeight="1">
      <c r="A67" s="12">
        <v>22090100</v>
      </c>
      <c r="B67" s="14" t="s">
        <v>58</v>
      </c>
      <c r="C67" s="29">
        <f t="shared" si="2"/>
        <v>4000</v>
      </c>
      <c r="D67" s="29">
        <v>4000</v>
      </c>
      <c r="E67" s="28"/>
      <c r="F67" s="28"/>
    </row>
    <row r="68" spans="1:6" ht="31.5" customHeight="1">
      <c r="A68" s="12">
        <v>22090400</v>
      </c>
      <c r="B68" s="14" t="s">
        <v>59</v>
      </c>
      <c r="C68" s="29">
        <f t="shared" si="2"/>
        <v>7106</v>
      </c>
      <c r="D68" s="29">
        <v>7106</v>
      </c>
      <c r="E68" s="28"/>
      <c r="F68" s="28"/>
    </row>
    <row r="69" spans="1:6" ht="79.5" customHeight="1">
      <c r="A69" s="10">
        <v>22130000</v>
      </c>
      <c r="B69" s="31" t="s">
        <v>89</v>
      </c>
      <c r="C69" s="28">
        <f>D69+E69</f>
        <v>4468</v>
      </c>
      <c r="D69" s="28">
        <v>4468</v>
      </c>
      <c r="E69" s="29"/>
      <c r="F69" s="29"/>
    </row>
    <row r="70" spans="1:6" ht="15.75">
      <c r="A70" s="10">
        <v>24000000</v>
      </c>
      <c r="B70" s="31" t="s">
        <v>119</v>
      </c>
      <c r="C70" s="28">
        <f>D70+E70</f>
        <v>6900556</v>
      </c>
      <c r="D70" s="28">
        <f>D71</f>
        <v>6900556</v>
      </c>
      <c r="E70" s="29"/>
      <c r="F70" s="29"/>
    </row>
    <row r="71" spans="1:6" ht="15.75">
      <c r="A71" s="12">
        <v>24060000</v>
      </c>
      <c r="B71" s="33" t="s">
        <v>120</v>
      </c>
      <c r="C71" s="29">
        <f>D71+E71</f>
        <v>6900556</v>
      </c>
      <c r="D71" s="29">
        <f>D72</f>
        <v>6900556</v>
      </c>
      <c r="E71" s="29"/>
      <c r="F71" s="29"/>
    </row>
    <row r="72" spans="1:6" ht="15.75">
      <c r="A72" s="12">
        <v>24060300</v>
      </c>
      <c r="B72" s="33" t="s">
        <v>120</v>
      </c>
      <c r="C72" s="29">
        <f>D72+E72</f>
        <v>6900556</v>
      </c>
      <c r="D72" s="29">
        <v>6900556</v>
      </c>
      <c r="E72" s="29"/>
      <c r="F72" s="29"/>
    </row>
    <row r="73" spans="1:6" ht="15.75">
      <c r="A73" s="10">
        <v>25000000</v>
      </c>
      <c r="B73" s="15" t="s">
        <v>14</v>
      </c>
      <c r="C73" s="28">
        <f t="shared" ref="C73:C89" si="3">D73+E73</f>
        <v>4667560</v>
      </c>
      <c r="D73" s="28">
        <f>D74+D78</f>
        <v>0</v>
      </c>
      <c r="E73" s="28">
        <f>E74+E78</f>
        <v>4667560</v>
      </c>
      <c r="F73" s="28">
        <f>F74+F78</f>
        <v>0</v>
      </c>
    </row>
    <row r="74" spans="1:6" ht="31.5">
      <c r="A74" s="10">
        <v>25010000</v>
      </c>
      <c r="B74" s="16" t="s">
        <v>11</v>
      </c>
      <c r="C74" s="28">
        <f t="shared" si="3"/>
        <v>4117560</v>
      </c>
      <c r="D74" s="28">
        <f>D75+D76</f>
        <v>0</v>
      </c>
      <c r="E74" s="28">
        <f>E75+E76+E77</f>
        <v>4117560</v>
      </c>
      <c r="F74" s="28">
        <f>F75+F76+F77</f>
        <v>0</v>
      </c>
    </row>
    <row r="75" spans="1:6" ht="31.5">
      <c r="A75" s="12">
        <v>25010100</v>
      </c>
      <c r="B75" s="14" t="s">
        <v>9</v>
      </c>
      <c r="C75" s="29">
        <f t="shared" si="3"/>
        <v>3711230</v>
      </c>
      <c r="D75" s="27"/>
      <c r="E75" s="29">
        <v>3711230</v>
      </c>
      <c r="F75" s="27"/>
    </row>
    <row r="76" spans="1:6" ht="30" customHeight="1">
      <c r="A76" s="12">
        <v>25010300</v>
      </c>
      <c r="B76" s="14" t="s">
        <v>68</v>
      </c>
      <c r="C76" s="29">
        <f t="shared" si="3"/>
        <v>376330</v>
      </c>
      <c r="D76" s="27"/>
      <c r="E76" s="29">
        <v>376330</v>
      </c>
      <c r="F76" s="27"/>
    </row>
    <row r="77" spans="1:6" ht="30" customHeight="1">
      <c r="A77" s="12">
        <v>25010400</v>
      </c>
      <c r="B77" s="14" t="s">
        <v>80</v>
      </c>
      <c r="C77" s="29">
        <f t="shared" si="3"/>
        <v>30000</v>
      </c>
      <c r="D77" s="27"/>
      <c r="E77" s="29">
        <v>30000</v>
      </c>
      <c r="F77" s="27"/>
    </row>
    <row r="78" spans="1:6" ht="15.75">
      <c r="A78" s="10">
        <v>25020000</v>
      </c>
      <c r="B78" s="16" t="s">
        <v>81</v>
      </c>
      <c r="C78" s="28">
        <f t="shared" ref="C78:C85" si="4">D78+E78</f>
        <v>550000</v>
      </c>
      <c r="D78" s="21"/>
      <c r="E78" s="28">
        <f>E79</f>
        <v>550000</v>
      </c>
      <c r="F78" s="28">
        <f>F79</f>
        <v>0</v>
      </c>
    </row>
    <row r="79" spans="1:6" ht="96" customHeight="1">
      <c r="A79" s="12">
        <v>25020200</v>
      </c>
      <c r="B79" s="14" t="s">
        <v>82</v>
      </c>
      <c r="C79" s="29">
        <f t="shared" si="4"/>
        <v>550000</v>
      </c>
      <c r="D79" s="27"/>
      <c r="E79" s="29">
        <v>550000</v>
      </c>
      <c r="F79" s="27"/>
    </row>
    <row r="80" spans="1:6" ht="20.25" customHeight="1">
      <c r="A80" s="10">
        <v>30000000</v>
      </c>
      <c r="B80" s="16" t="s">
        <v>108</v>
      </c>
      <c r="C80" s="28">
        <f t="shared" si="4"/>
        <v>1771202</v>
      </c>
      <c r="D80" s="21"/>
      <c r="E80" s="28">
        <f t="shared" ref="E80:F81" si="5">E81</f>
        <v>1771202</v>
      </c>
      <c r="F80" s="28">
        <f t="shared" si="5"/>
        <v>1771202</v>
      </c>
    </row>
    <row r="81" spans="1:6" ht="20.25" customHeight="1">
      <c r="A81" s="10">
        <v>33000000</v>
      </c>
      <c r="B81" s="16" t="s">
        <v>109</v>
      </c>
      <c r="C81" s="28">
        <f t="shared" si="4"/>
        <v>1771202</v>
      </c>
      <c r="D81" s="21"/>
      <c r="E81" s="28">
        <f t="shared" si="5"/>
        <v>1771202</v>
      </c>
      <c r="F81" s="28">
        <f t="shared" si="5"/>
        <v>1771202</v>
      </c>
    </row>
    <row r="82" spans="1:6" ht="20.25" customHeight="1">
      <c r="A82" s="10">
        <v>33010000</v>
      </c>
      <c r="B82" s="16" t="s">
        <v>111</v>
      </c>
      <c r="C82" s="28">
        <f t="shared" si="4"/>
        <v>1771202</v>
      </c>
      <c r="D82" s="21"/>
      <c r="E82" s="28">
        <f>E83+E84</f>
        <v>1771202</v>
      </c>
      <c r="F82" s="28">
        <f>F83+F84</f>
        <v>1771202</v>
      </c>
    </row>
    <row r="83" spans="1:6" ht="63.75" customHeight="1">
      <c r="A83" s="12">
        <v>33010100</v>
      </c>
      <c r="B83" s="14" t="s">
        <v>110</v>
      </c>
      <c r="C83" s="29">
        <f t="shared" si="4"/>
        <v>1044055</v>
      </c>
      <c r="D83" s="27"/>
      <c r="E83" s="29">
        <v>1044055</v>
      </c>
      <c r="F83" s="27">
        <v>1044055</v>
      </c>
    </row>
    <row r="84" spans="1:6" ht="51.75" customHeight="1">
      <c r="A84" s="12">
        <v>33010500</v>
      </c>
      <c r="B84" s="14" t="s">
        <v>123</v>
      </c>
      <c r="C84" s="29">
        <f t="shared" si="4"/>
        <v>727147</v>
      </c>
      <c r="D84" s="34"/>
      <c r="E84" s="29">
        <v>727147</v>
      </c>
      <c r="F84" s="34">
        <v>727147</v>
      </c>
    </row>
    <row r="85" spans="1:6" ht="15.75">
      <c r="A85" s="12"/>
      <c r="B85" s="16" t="s">
        <v>25</v>
      </c>
      <c r="C85" s="28">
        <f t="shared" si="4"/>
        <v>116528734</v>
      </c>
      <c r="D85" s="28">
        <f>D16+D60+D80</f>
        <v>110039954</v>
      </c>
      <c r="E85" s="28">
        <f>E16+E60+E80</f>
        <v>6488780</v>
      </c>
      <c r="F85" s="28">
        <f>F16+F60+F80</f>
        <v>1771202</v>
      </c>
    </row>
    <row r="86" spans="1:6" ht="15.75">
      <c r="A86" s="10">
        <v>40000000</v>
      </c>
      <c r="B86" s="15" t="s">
        <v>15</v>
      </c>
      <c r="C86" s="28">
        <f t="shared" si="3"/>
        <v>78227852</v>
      </c>
      <c r="D86" s="28">
        <f>D87</f>
        <v>77395457</v>
      </c>
      <c r="E86" s="28">
        <f>E87</f>
        <v>832395</v>
      </c>
      <c r="F86" s="28">
        <f>F87</f>
        <v>832395</v>
      </c>
    </row>
    <row r="87" spans="1:6" ht="15.75">
      <c r="A87" s="10">
        <v>41000000</v>
      </c>
      <c r="B87" s="13" t="s">
        <v>3</v>
      </c>
      <c r="C87" s="28">
        <f t="shared" si="3"/>
        <v>78227852</v>
      </c>
      <c r="D87" s="28">
        <f>D88+D90+D94+D96</f>
        <v>77395457</v>
      </c>
      <c r="E87" s="28">
        <f>E88+E96</f>
        <v>832395</v>
      </c>
      <c r="F87" s="28">
        <f>F88+F96</f>
        <v>832395</v>
      </c>
    </row>
    <row r="88" spans="1:6" ht="15.75">
      <c r="A88" s="10">
        <v>41020000</v>
      </c>
      <c r="B88" s="15" t="s">
        <v>21</v>
      </c>
      <c r="C88" s="28">
        <f t="shared" si="3"/>
        <v>12202800</v>
      </c>
      <c r="D88" s="28">
        <f>D89</f>
        <v>12202800</v>
      </c>
      <c r="E88" s="28">
        <f>E89</f>
        <v>0</v>
      </c>
      <c r="F88" s="28">
        <f>F89</f>
        <v>0</v>
      </c>
    </row>
    <row r="89" spans="1:6" ht="15.75">
      <c r="A89" s="12">
        <v>41020100</v>
      </c>
      <c r="B89" s="14" t="s">
        <v>13</v>
      </c>
      <c r="C89" s="29">
        <f t="shared" si="3"/>
        <v>12202800</v>
      </c>
      <c r="D89" s="29">
        <v>12202800</v>
      </c>
      <c r="E89" s="27"/>
      <c r="F89" s="27"/>
    </row>
    <row r="90" spans="1:6" ht="15.75">
      <c r="A90" s="10">
        <v>41030000</v>
      </c>
      <c r="B90" s="16" t="s">
        <v>91</v>
      </c>
      <c r="C90" s="28">
        <f t="shared" ref="C90:C95" si="6">D90+E90</f>
        <v>57868900</v>
      </c>
      <c r="D90" s="28">
        <f>D93+D92+D91</f>
        <v>57868900</v>
      </c>
      <c r="E90" s="28">
        <f t="shared" ref="E90:F90" si="7">E93+E92+E91</f>
        <v>0</v>
      </c>
      <c r="F90" s="28">
        <f t="shared" si="7"/>
        <v>0</v>
      </c>
    </row>
    <row r="91" spans="1:6" ht="33.75" customHeight="1">
      <c r="A91" s="12">
        <v>41033300</v>
      </c>
      <c r="B91" s="14" t="s">
        <v>128</v>
      </c>
      <c r="C91" s="36">
        <f t="shared" si="6"/>
        <v>1234500</v>
      </c>
      <c r="D91" s="29">
        <v>1234500</v>
      </c>
      <c r="E91" s="37"/>
      <c r="F91" s="37"/>
    </row>
    <row r="92" spans="1:6" ht="63">
      <c r="A92" s="12">
        <v>41033500</v>
      </c>
      <c r="B92" s="14" t="s">
        <v>124</v>
      </c>
      <c r="C92" s="36">
        <f t="shared" si="6"/>
        <v>7718500</v>
      </c>
      <c r="D92" s="29">
        <v>7718500</v>
      </c>
      <c r="E92" s="34"/>
      <c r="F92" s="34"/>
    </row>
    <row r="93" spans="1:6" ht="15.75">
      <c r="A93" s="35">
        <v>41033900</v>
      </c>
      <c r="B93" s="5" t="s">
        <v>92</v>
      </c>
      <c r="C93" s="36">
        <f t="shared" si="6"/>
        <v>48915900</v>
      </c>
      <c r="D93" s="29">
        <v>48915900</v>
      </c>
      <c r="E93" s="27"/>
      <c r="F93" s="27"/>
    </row>
    <row r="94" spans="1:6" ht="15.75">
      <c r="A94" s="10">
        <v>41040000</v>
      </c>
      <c r="B94" s="15" t="s">
        <v>102</v>
      </c>
      <c r="C94" s="28">
        <f t="shared" si="6"/>
        <v>1287500</v>
      </c>
      <c r="D94" s="28">
        <f>D95</f>
        <v>1287500</v>
      </c>
      <c r="E94" s="21">
        <v>0</v>
      </c>
      <c r="F94" s="21"/>
    </row>
    <row r="95" spans="1:6" ht="47.25">
      <c r="A95" s="12">
        <v>41040200</v>
      </c>
      <c r="B95" s="14" t="s">
        <v>103</v>
      </c>
      <c r="C95" s="29">
        <f t="shared" si="6"/>
        <v>1287500</v>
      </c>
      <c r="D95" s="29">
        <v>1287500</v>
      </c>
      <c r="E95" s="27"/>
      <c r="F95" s="27"/>
    </row>
    <row r="96" spans="1:6" ht="15.75">
      <c r="A96" s="10">
        <v>41050000</v>
      </c>
      <c r="B96" s="15" t="s">
        <v>22</v>
      </c>
      <c r="C96" s="28">
        <f t="shared" ref="C96:C132" si="8">D96+E96</f>
        <v>6868652</v>
      </c>
      <c r="D96" s="28">
        <f>D97+D100+D101+D98+D99</f>
        <v>6036257</v>
      </c>
      <c r="E96" s="28">
        <f t="shared" ref="E96:F96" si="9">E97+E100+E101+E98+E99</f>
        <v>832395</v>
      </c>
      <c r="F96" s="28">
        <f t="shared" si="9"/>
        <v>832395</v>
      </c>
    </row>
    <row r="97" spans="1:7" ht="31.5">
      <c r="A97" s="11">
        <v>41051000</v>
      </c>
      <c r="B97" s="14" t="s">
        <v>101</v>
      </c>
      <c r="C97" s="29">
        <f t="shared" si="8"/>
        <v>1316000</v>
      </c>
      <c r="D97" s="29">
        <v>1316000</v>
      </c>
      <c r="E97" s="29"/>
      <c r="F97" s="29"/>
    </row>
    <row r="98" spans="1:7" ht="31.5">
      <c r="A98" s="11">
        <v>41051100</v>
      </c>
      <c r="B98" s="14" t="s">
        <v>125</v>
      </c>
      <c r="C98" s="29">
        <f t="shared" si="8"/>
        <v>832395</v>
      </c>
      <c r="D98" s="29"/>
      <c r="E98" s="29">
        <v>832395</v>
      </c>
      <c r="F98" s="29">
        <v>832395</v>
      </c>
    </row>
    <row r="99" spans="1:7" ht="47.25">
      <c r="A99" s="11">
        <v>41051400</v>
      </c>
      <c r="B99" s="14" t="s">
        <v>126</v>
      </c>
      <c r="C99" s="29">
        <f t="shared" si="8"/>
        <v>766124</v>
      </c>
      <c r="D99" s="29">
        <v>766124</v>
      </c>
      <c r="E99" s="29"/>
      <c r="F99" s="29"/>
    </row>
    <row r="100" spans="1:7" ht="47.25">
      <c r="A100" s="11">
        <v>41051700</v>
      </c>
      <c r="B100" s="14" t="s">
        <v>121</v>
      </c>
      <c r="C100" s="29">
        <f t="shared" si="8"/>
        <v>99530</v>
      </c>
      <c r="D100" s="29">
        <v>99530</v>
      </c>
      <c r="E100" s="29"/>
      <c r="F100" s="29"/>
    </row>
    <row r="101" spans="1:7" ht="21.75" customHeight="1">
      <c r="A101" s="15">
        <v>41053900</v>
      </c>
      <c r="B101" s="16" t="s">
        <v>23</v>
      </c>
      <c r="C101" s="28">
        <f t="shared" si="8"/>
        <v>3854603</v>
      </c>
      <c r="D101" s="28">
        <f>D102+D103+D104+D105+D106+D107+D108+D109+D110+D111+D112+D113+D114+D115+D116+D117+D118+D119+D120+D121+D122+D123+D124+D125+D126+D127+D128+D129+D130+D131</f>
        <v>3854603</v>
      </c>
      <c r="E101" s="28">
        <f t="shared" ref="E101:F101" si="10">E102+E103+E104+E105+E106+E107+E108+E109+E110+E111+E112+E113+E114+E115+E116+E117+E118+E119+E120+E121+E122+E123+E124+E125+E126+E127+E128+E129+E130+E131</f>
        <v>0</v>
      </c>
      <c r="F101" s="28">
        <f t="shared" si="10"/>
        <v>0</v>
      </c>
      <c r="G101" s="20">
        <f>G102+G110+G122</f>
        <v>3843143</v>
      </c>
    </row>
    <row r="102" spans="1:7" ht="48.75" customHeight="1">
      <c r="A102" s="11">
        <v>41053900</v>
      </c>
      <c r="B102" s="14" t="s">
        <v>104</v>
      </c>
      <c r="C102" s="29">
        <f t="shared" si="8"/>
        <v>60000</v>
      </c>
      <c r="D102" s="29">
        <v>60000</v>
      </c>
      <c r="E102" s="29"/>
      <c r="F102" s="29"/>
      <c r="G102" s="20">
        <f>D102+D103+D104+D105+D106+D107+D108+D109</f>
        <v>290428</v>
      </c>
    </row>
    <row r="103" spans="1:7" ht="63.75" customHeight="1">
      <c r="A103" s="11">
        <v>41053900</v>
      </c>
      <c r="B103" s="14" t="s">
        <v>73</v>
      </c>
      <c r="C103" s="29">
        <f>D103+E103</f>
        <v>17545</v>
      </c>
      <c r="D103" s="29">
        <v>17545</v>
      </c>
      <c r="E103" s="29"/>
      <c r="F103" s="29"/>
    </row>
    <row r="104" spans="1:7" ht="67.5" customHeight="1">
      <c r="A104" s="11">
        <v>41053900</v>
      </c>
      <c r="B104" s="14" t="s">
        <v>74</v>
      </c>
      <c r="C104" s="29">
        <f t="shared" si="8"/>
        <v>45617</v>
      </c>
      <c r="D104" s="29">
        <v>45617</v>
      </c>
      <c r="E104" s="29"/>
      <c r="F104" s="29"/>
    </row>
    <row r="105" spans="1:7" ht="191.25" customHeight="1">
      <c r="A105" s="11">
        <v>41053900</v>
      </c>
      <c r="B105" s="14" t="s">
        <v>105</v>
      </c>
      <c r="C105" s="29">
        <f t="shared" si="8"/>
        <v>10000</v>
      </c>
      <c r="D105" s="29">
        <v>10000</v>
      </c>
      <c r="E105" s="29"/>
      <c r="F105" s="29"/>
    </row>
    <row r="106" spans="1:7" ht="219.75" customHeight="1">
      <c r="A106" s="11">
        <v>41053900</v>
      </c>
      <c r="B106" s="14" t="s">
        <v>106</v>
      </c>
      <c r="C106" s="29">
        <f t="shared" si="8"/>
        <v>84000</v>
      </c>
      <c r="D106" s="29">
        <v>84000</v>
      </c>
      <c r="E106" s="29"/>
      <c r="F106" s="29"/>
    </row>
    <row r="107" spans="1:7" ht="48.75" customHeight="1">
      <c r="A107" s="11">
        <v>41053900</v>
      </c>
      <c r="B107" s="14" t="s">
        <v>56</v>
      </c>
      <c r="C107" s="29">
        <f t="shared" si="8"/>
        <v>14166</v>
      </c>
      <c r="D107" s="29">
        <v>14166</v>
      </c>
      <c r="E107" s="29"/>
      <c r="F107" s="29"/>
    </row>
    <row r="108" spans="1:7" ht="81.75" customHeight="1">
      <c r="A108" s="11">
        <v>41053900</v>
      </c>
      <c r="B108" s="14" t="s">
        <v>107</v>
      </c>
      <c r="C108" s="29">
        <f t="shared" si="8"/>
        <v>7000</v>
      </c>
      <c r="D108" s="29">
        <v>7000</v>
      </c>
      <c r="E108" s="29"/>
      <c r="F108" s="29"/>
    </row>
    <row r="109" spans="1:7" ht="51" customHeight="1">
      <c r="A109" s="11">
        <v>41053900</v>
      </c>
      <c r="B109" s="14" t="s">
        <v>55</v>
      </c>
      <c r="C109" s="29">
        <f>D109+E109</f>
        <v>52100</v>
      </c>
      <c r="D109" s="29">
        <v>52100</v>
      </c>
      <c r="E109" s="29"/>
      <c r="F109" s="29"/>
    </row>
    <row r="110" spans="1:7" ht="48.75" customHeight="1">
      <c r="A110" s="11">
        <v>41053900</v>
      </c>
      <c r="B110" s="14" t="s">
        <v>84</v>
      </c>
      <c r="C110" s="29">
        <f t="shared" si="8"/>
        <v>500000</v>
      </c>
      <c r="D110" s="29">
        <v>500000</v>
      </c>
      <c r="E110" s="29"/>
      <c r="F110" s="29"/>
      <c r="G110" s="20">
        <f>D110+D111+D112+D113+D114+D115+D116+D117+D118+D119+D120+D121</f>
        <v>1940347</v>
      </c>
    </row>
    <row r="111" spans="1:7" ht="81" customHeight="1">
      <c r="A111" s="11">
        <v>41053900</v>
      </c>
      <c r="B111" s="14" t="s">
        <v>93</v>
      </c>
      <c r="C111" s="29">
        <f t="shared" si="8"/>
        <v>150000</v>
      </c>
      <c r="D111" s="29">
        <v>150000</v>
      </c>
      <c r="E111" s="29"/>
      <c r="F111" s="29"/>
      <c r="G111" s="20"/>
    </row>
    <row r="112" spans="1:7" ht="46.5" customHeight="1">
      <c r="A112" s="11">
        <v>41053900</v>
      </c>
      <c r="B112" s="14" t="s">
        <v>86</v>
      </c>
      <c r="C112" s="29">
        <f>D112+E112</f>
        <v>62381</v>
      </c>
      <c r="D112" s="29">
        <v>62381</v>
      </c>
      <c r="E112" s="29"/>
      <c r="F112" s="29"/>
      <c r="G112" s="20"/>
    </row>
    <row r="113" spans="1:8" ht="96" customHeight="1">
      <c r="A113" s="11">
        <v>41053900</v>
      </c>
      <c r="B113" s="14" t="s">
        <v>94</v>
      </c>
      <c r="C113" s="29">
        <f>D113+E113</f>
        <v>112866</v>
      </c>
      <c r="D113" s="29">
        <v>112866</v>
      </c>
      <c r="E113" s="29"/>
      <c r="F113" s="29"/>
      <c r="G113" s="20"/>
    </row>
    <row r="114" spans="1:8" ht="95.25" customHeight="1">
      <c r="A114" s="11">
        <v>41053900</v>
      </c>
      <c r="B114" s="14" t="s">
        <v>76</v>
      </c>
      <c r="C114" s="29">
        <f>D114+E114</f>
        <v>136400</v>
      </c>
      <c r="D114" s="29">
        <v>136400</v>
      </c>
      <c r="E114" s="29"/>
      <c r="F114" s="29"/>
      <c r="G114" s="20"/>
    </row>
    <row r="115" spans="1:8" ht="81" customHeight="1">
      <c r="A115" s="11">
        <v>41053900</v>
      </c>
      <c r="B115" s="14" t="s">
        <v>95</v>
      </c>
      <c r="C115" s="29">
        <f t="shared" si="8"/>
        <v>175000</v>
      </c>
      <c r="D115" s="29">
        <v>175000</v>
      </c>
      <c r="E115" s="29"/>
      <c r="F115" s="29"/>
    </row>
    <row r="116" spans="1:8" ht="98.25" customHeight="1">
      <c r="A116" s="11">
        <v>41053900</v>
      </c>
      <c r="B116" s="14" t="s">
        <v>96</v>
      </c>
      <c r="C116" s="29">
        <f>D116+E116</f>
        <v>200000</v>
      </c>
      <c r="D116" s="29">
        <v>200000</v>
      </c>
      <c r="E116" s="29"/>
      <c r="F116" s="29"/>
    </row>
    <row r="117" spans="1:8" ht="78.75" customHeight="1">
      <c r="A117" s="11">
        <v>41053900</v>
      </c>
      <c r="B117" s="14" t="s">
        <v>97</v>
      </c>
      <c r="C117" s="29">
        <f t="shared" si="8"/>
        <v>100000</v>
      </c>
      <c r="D117" s="29">
        <v>100000</v>
      </c>
      <c r="E117" s="29"/>
      <c r="F117" s="29"/>
    </row>
    <row r="118" spans="1:8" ht="78.75" customHeight="1">
      <c r="A118" s="11">
        <v>41053900</v>
      </c>
      <c r="B118" s="14" t="s">
        <v>98</v>
      </c>
      <c r="C118" s="29">
        <f t="shared" si="8"/>
        <v>326249</v>
      </c>
      <c r="D118" s="29">
        <v>326249</v>
      </c>
      <c r="E118" s="29"/>
      <c r="F118" s="29"/>
    </row>
    <row r="119" spans="1:8" ht="49.5" customHeight="1">
      <c r="A119" s="11">
        <v>41053900</v>
      </c>
      <c r="B119" s="14" t="s">
        <v>116</v>
      </c>
      <c r="C119" s="29">
        <f t="shared" si="8"/>
        <v>84065</v>
      </c>
      <c r="D119" s="29">
        <v>84065</v>
      </c>
      <c r="E119" s="29"/>
      <c r="F119" s="29"/>
    </row>
    <row r="120" spans="1:8" ht="78.75" customHeight="1">
      <c r="A120" s="11">
        <v>41053900</v>
      </c>
      <c r="B120" s="14" t="s">
        <v>117</v>
      </c>
      <c r="C120" s="29">
        <f t="shared" si="8"/>
        <v>7450</v>
      </c>
      <c r="D120" s="29">
        <v>7450</v>
      </c>
      <c r="E120" s="29"/>
      <c r="F120" s="29"/>
    </row>
    <row r="121" spans="1:8" ht="62.25" customHeight="1">
      <c r="A121" s="11">
        <v>41053900</v>
      </c>
      <c r="B121" s="14" t="s">
        <v>118</v>
      </c>
      <c r="C121" s="29">
        <f t="shared" si="8"/>
        <v>85936</v>
      </c>
      <c r="D121" s="29">
        <v>85936</v>
      </c>
      <c r="E121" s="29"/>
      <c r="F121" s="29"/>
    </row>
    <row r="122" spans="1:8" ht="66.75" customHeight="1">
      <c r="A122" s="11">
        <v>41053900</v>
      </c>
      <c r="B122" s="14" t="s">
        <v>77</v>
      </c>
      <c r="C122" s="29">
        <f t="shared" si="8"/>
        <v>175769</v>
      </c>
      <c r="D122" s="29">
        <v>175769</v>
      </c>
      <c r="E122" s="29"/>
      <c r="F122" s="29"/>
      <c r="G122" s="20">
        <f>D122+D123+D124+D125+D126+D127+D128+D129+D130</f>
        <v>1612368</v>
      </c>
      <c r="H122" s="20"/>
    </row>
    <row r="123" spans="1:8" ht="49.5" customHeight="1">
      <c r="A123" s="11">
        <v>41053900</v>
      </c>
      <c r="B123" s="14" t="s">
        <v>87</v>
      </c>
      <c r="C123" s="29">
        <f>D123+E123</f>
        <v>31077</v>
      </c>
      <c r="D123" s="29">
        <v>31077</v>
      </c>
      <c r="E123" s="29"/>
      <c r="F123" s="29"/>
      <c r="H123" s="20"/>
    </row>
    <row r="124" spans="1:8" ht="78.75" customHeight="1">
      <c r="A124" s="11">
        <v>41053900</v>
      </c>
      <c r="B124" s="14" t="s">
        <v>78</v>
      </c>
      <c r="C124" s="29">
        <f t="shared" si="8"/>
        <v>370140</v>
      </c>
      <c r="D124" s="29">
        <v>370140</v>
      </c>
      <c r="E124" s="29"/>
      <c r="F124" s="29"/>
    </row>
    <row r="125" spans="1:8" ht="81" customHeight="1">
      <c r="A125" s="11">
        <v>41053900</v>
      </c>
      <c r="B125" s="14" t="s">
        <v>75</v>
      </c>
      <c r="C125" s="29">
        <f t="shared" si="8"/>
        <v>54750</v>
      </c>
      <c r="D125" s="29">
        <v>54750</v>
      </c>
      <c r="E125" s="29"/>
      <c r="F125" s="29"/>
    </row>
    <row r="126" spans="1:8" ht="93.75" customHeight="1">
      <c r="A126" s="11">
        <v>41053900</v>
      </c>
      <c r="B126" s="14" t="s">
        <v>85</v>
      </c>
      <c r="C126" s="29">
        <f>D126+E126</f>
        <v>99736</v>
      </c>
      <c r="D126" s="29">
        <v>99736</v>
      </c>
      <c r="E126" s="29"/>
      <c r="F126" s="29"/>
    </row>
    <row r="127" spans="1:8" ht="47.25" customHeight="1">
      <c r="A127" s="11">
        <v>41053900</v>
      </c>
      <c r="B127" s="14" t="s">
        <v>99</v>
      </c>
      <c r="C127" s="29">
        <f>D127+E127</f>
        <v>300000</v>
      </c>
      <c r="D127" s="29">
        <v>300000</v>
      </c>
      <c r="E127" s="29"/>
      <c r="F127" s="29"/>
    </row>
    <row r="128" spans="1:8" ht="76.5" customHeight="1">
      <c r="A128" s="11">
        <v>41053900</v>
      </c>
      <c r="B128" s="14" t="s">
        <v>100</v>
      </c>
      <c r="C128" s="29">
        <f>D128+E128</f>
        <v>469861</v>
      </c>
      <c r="D128" s="29">
        <v>469861</v>
      </c>
      <c r="E128" s="29"/>
      <c r="F128" s="29"/>
    </row>
    <row r="129" spans="1:6" ht="97.5" customHeight="1">
      <c r="A129" s="11">
        <v>41053900</v>
      </c>
      <c r="B129" s="14" t="s">
        <v>79</v>
      </c>
      <c r="C129" s="29">
        <f t="shared" si="8"/>
        <v>84960</v>
      </c>
      <c r="D129" s="29">
        <v>84960</v>
      </c>
      <c r="E129" s="29"/>
      <c r="F129" s="29"/>
    </row>
    <row r="130" spans="1:6" ht="81.75" customHeight="1">
      <c r="A130" s="11"/>
      <c r="B130" s="14" t="s">
        <v>122</v>
      </c>
      <c r="C130" s="29">
        <f t="shared" si="8"/>
        <v>26075</v>
      </c>
      <c r="D130" s="29">
        <v>26075</v>
      </c>
      <c r="E130" s="29"/>
      <c r="F130" s="29"/>
    </row>
    <row r="131" spans="1:6" ht="63">
      <c r="A131" s="11">
        <v>41053900</v>
      </c>
      <c r="B131" s="14" t="s">
        <v>127</v>
      </c>
      <c r="C131" s="29">
        <f t="shared" si="8"/>
        <v>11460</v>
      </c>
      <c r="D131" s="29">
        <v>11460</v>
      </c>
      <c r="E131" s="29"/>
      <c r="F131" s="29"/>
    </row>
    <row r="132" spans="1:6" ht="19.5" customHeight="1">
      <c r="A132" s="21" t="s">
        <v>27</v>
      </c>
      <c r="B132" s="15" t="s">
        <v>26</v>
      </c>
      <c r="C132" s="28">
        <f t="shared" si="8"/>
        <v>194756586</v>
      </c>
      <c r="D132" s="28">
        <f>D85+D86</f>
        <v>187435411</v>
      </c>
      <c r="E132" s="28">
        <f>E85+E86</f>
        <v>7321175</v>
      </c>
      <c r="F132" s="28">
        <f>F85+F86</f>
        <v>2603597</v>
      </c>
    </row>
    <row r="133" spans="1:6">
      <c r="A133" s="6"/>
      <c r="B133" s="7"/>
      <c r="C133" s="7"/>
      <c r="D133" s="8"/>
      <c r="E133" s="9"/>
      <c r="F133" s="8"/>
    </row>
    <row r="134" spans="1:6">
      <c r="A134" s="38"/>
      <c r="B134" s="38"/>
      <c r="C134" s="38"/>
      <c r="D134" s="38"/>
      <c r="E134" s="38"/>
      <c r="F134" s="38"/>
    </row>
    <row r="135" spans="1:6" ht="15.75" customHeight="1">
      <c r="A135" s="39" t="s">
        <v>69</v>
      </c>
      <c r="B135" s="39"/>
      <c r="C135" s="39"/>
      <c r="D135" s="39"/>
      <c r="E135" s="39"/>
      <c r="F135" s="39"/>
    </row>
    <row r="136" spans="1:6">
      <c r="A136" s="38"/>
      <c r="B136" s="38"/>
      <c r="C136" s="38"/>
      <c r="D136" s="38"/>
      <c r="E136" s="38"/>
      <c r="F136" s="38"/>
    </row>
  </sheetData>
  <mergeCells count="13">
    <mergeCell ref="B7:E7"/>
    <mergeCell ref="B8:D8"/>
    <mergeCell ref="B12:B14"/>
    <mergeCell ref="D12:D14"/>
    <mergeCell ref="E12:F12"/>
    <mergeCell ref="E13:E14"/>
    <mergeCell ref="F13:F14"/>
    <mergeCell ref="A10:E10"/>
    <mergeCell ref="A134:F134"/>
    <mergeCell ref="A135:F135"/>
    <mergeCell ref="A136:F136"/>
    <mergeCell ref="A12:A14"/>
    <mergeCell ref="C12:C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Ira</cp:lastModifiedBy>
  <cp:lastPrinted>2024-07-01T08:49:32Z</cp:lastPrinted>
  <dcterms:created xsi:type="dcterms:W3CDTF">2005-03-22T14:14:41Z</dcterms:created>
  <dcterms:modified xsi:type="dcterms:W3CDTF">2024-10-30T07:13:35Z</dcterms:modified>
</cp:coreProperties>
</file>