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ime\Downloads\"/>
    </mc:Choice>
  </mc:AlternateContent>
  <bookViews>
    <workbookView xWindow="0" yWindow="0" windowWidth="20490" windowHeight="7530"/>
  </bookViews>
  <sheets>
    <sheet name="Додаток 1" sheetId="3" r:id="rId1"/>
  </sheets>
  <definedNames>
    <definedName name="_xlnm.Print_Area" localSheetId="0">'Додаток 1'!$A$1:$F$136</definedName>
  </definedNames>
  <calcPr calcId="162913"/>
</workbook>
</file>

<file path=xl/calcChain.xml><?xml version="1.0" encoding="utf-8"?>
<calcChain xmlns="http://schemas.openxmlformats.org/spreadsheetml/2006/main">
  <c r="D93" i="3" l="1"/>
  <c r="C93" i="3" s="1"/>
  <c r="D75" i="3"/>
  <c r="C132" i="3"/>
  <c r="E75" i="3"/>
  <c r="F75" i="3"/>
  <c r="C76" i="3"/>
  <c r="C75" i="3"/>
  <c r="F93" i="3"/>
  <c r="E93" i="3"/>
  <c r="C98" i="3"/>
  <c r="D104" i="3"/>
  <c r="C104" i="3" s="1"/>
  <c r="F104" i="3"/>
  <c r="F101" i="3" s="1"/>
  <c r="E104" i="3"/>
  <c r="E101" i="3" s="1"/>
  <c r="E90" i="3" s="1"/>
  <c r="E89" i="3" s="1"/>
  <c r="C103" i="3"/>
  <c r="C131" i="3"/>
  <c r="C95" i="3"/>
  <c r="C96" i="3"/>
  <c r="C97" i="3"/>
  <c r="D99" i="3"/>
  <c r="E99" i="3"/>
  <c r="F99" i="3"/>
  <c r="C100" i="3"/>
  <c r="C99" i="3"/>
  <c r="G105" i="3"/>
  <c r="C130" i="3"/>
  <c r="C129" i="3"/>
  <c r="C128" i="3"/>
  <c r="C127" i="3"/>
  <c r="C126" i="3"/>
  <c r="C125" i="3"/>
  <c r="C124" i="3"/>
  <c r="G123" i="3"/>
  <c r="C123" i="3"/>
  <c r="C122" i="3"/>
  <c r="C121" i="3"/>
  <c r="C120" i="3"/>
  <c r="C119" i="3"/>
  <c r="C118" i="3"/>
  <c r="C117" i="3"/>
  <c r="C116" i="3"/>
  <c r="C115" i="3"/>
  <c r="C114" i="3"/>
  <c r="C113" i="3"/>
  <c r="G112" i="3"/>
  <c r="G104" i="3"/>
  <c r="C112" i="3"/>
  <c r="C111" i="3"/>
  <c r="C110" i="3"/>
  <c r="C109" i="3"/>
  <c r="C108" i="3"/>
  <c r="C107" i="3"/>
  <c r="C106" i="3"/>
  <c r="C105" i="3"/>
  <c r="C102" i="3"/>
  <c r="C94" i="3"/>
  <c r="C92" i="3"/>
  <c r="F91" i="3"/>
  <c r="E91" i="3"/>
  <c r="D91" i="3"/>
  <c r="C87" i="3"/>
  <c r="F86" i="3"/>
  <c r="F85" i="3"/>
  <c r="F84" i="3" s="1"/>
  <c r="E86" i="3"/>
  <c r="C86" i="3"/>
  <c r="C83" i="3"/>
  <c r="F82" i="3"/>
  <c r="E82" i="3"/>
  <c r="C81" i="3"/>
  <c r="C80" i="3"/>
  <c r="C79" i="3"/>
  <c r="F78" i="3"/>
  <c r="E78" i="3"/>
  <c r="D78" i="3"/>
  <c r="D77" i="3" s="1"/>
  <c r="C77" i="3" s="1"/>
  <c r="C74" i="3"/>
  <c r="C73" i="3"/>
  <c r="F72" i="3"/>
  <c r="E72" i="3"/>
  <c r="D72" i="3"/>
  <c r="C71" i="3"/>
  <c r="D70" i="3"/>
  <c r="C70" i="3" s="1"/>
  <c r="C69" i="3"/>
  <c r="C68" i="3"/>
  <c r="C67" i="3"/>
  <c r="D66" i="3"/>
  <c r="C66" i="3" s="1"/>
  <c r="C64" i="3"/>
  <c r="D63" i="3"/>
  <c r="C63" i="3"/>
  <c r="C62" i="3"/>
  <c r="D61" i="3"/>
  <c r="D60" i="3" s="1"/>
  <c r="C61" i="3"/>
  <c r="C58" i="3"/>
  <c r="C55" i="3" s="1"/>
  <c r="C54" i="3" s="1"/>
  <c r="C57" i="3"/>
  <c r="C56" i="3"/>
  <c r="F55" i="3"/>
  <c r="F54" i="3"/>
  <c r="E55" i="3"/>
  <c r="E54" i="3"/>
  <c r="D55" i="3"/>
  <c r="D54" i="3"/>
  <c r="C53" i="3"/>
  <c r="C52" i="3"/>
  <c r="C51" i="3"/>
  <c r="F50" i="3"/>
  <c r="F36" i="3" s="1"/>
  <c r="E50" i="3"/>
  <c r="D50" i="3"/>
  <c r="C49" i="3"/>
  <c r="C48" i="3"/>
  <c r="F48" i="3"/>
  <c r="E48" i="3"/>
  <c r="E36" i="3" s="1"/>
  <c r="D48" i="3"/>
  <c r="C47" i="3"/>
  <c r="C46" i="3"/>
  <c r="C45" i="3"/>
  <c r="C44" i="3"/>
  <c r="C43" i="3"/>
  <c r="C42" i="3"/>
  <c r="C41" i="3"/>
  <c r="C40" i="3"/>
  <c r="C39" i="3"/>
  <c r="C38" i="3"/>
  <c r="D37" i="3"/>
  <c r="D36" i="3" s="1"/>
  <c r="C37" i="3"/>
  <c r="C35" i="3"/>
  <c r="C34" i="3"/>
  <c r="D33" i="3"/>
  <c r="C33" i="3"/>
  <c r="C28" i="3" s="1"/>
  <c r="C32" i="3"/>
  <c r="F31" i="3"/>
  <c r="E31" i="3"/>
  <c r="E28" i="3" s="1"/>
  <c r="E16" i="3" s="1"/>
  <c r="E88" i="3" s="1"/>
  <c r="E133" i="3" s="1"/>
  <c r="D31" i="3"/>
  <c r="C31" i="3"/>
  <c r="C30" i="3"/>
  <c r="C29" i="3"/>
  <c r="F29" i="3"/>
  <c r="F28" i="3" s="1"/>
  <c r="E29" i="3"/>
  <c r="D29" i="3"/>
  <c r="D28" i="3" s="1"/>
  <c r="C27" i="3"/>
  <c r="D26" i="3"/>
  <c r="D25" i="3"/>
  <c r="C25" i="3"/>
  <c r="C24" i="3"/>
  <c r="F23" i="3"/>
  <c r="E23" i="3"/>
  <c r="D23" i="3"/>
  <c r="C23" i="3"/>
  <c r="C22" i="3"/>
  <c r="C21" i="3"/>
  <c r="C20" i="3"/>
  <c r="C19" i="3"/>
  <c r="F18" i="3"/>
  <c r="F17" i="3" s="1"/>
  <c r="E18" i="3"/>
  <c r="E17" i="3"/>
  <c r="D18" i="3"/>
  <c r="D17" i="3" s="1"/>
  <c r="C72" i="3"/>
  <c r="C26" i="3"/>
  <c r="C50" i="3"/>
  <c r="C36" i="3"/>
  <c r="E77" i="3"/>
  <c r="D65" i="3"/>
  <c r="C65" i="3" s="1"/>
  <c r="F77" i="3"/>
  <c r="F59" i="3"/>
  <c r="E85" i="3"/>
  <c r="E59" i="3"/>
  <c r="C82" i="3"/>
  <c r="C85" i="3"/>
  <c r="E84" i="3"/>
  <c r="C84" i="3"/>
  <c r="D16" i="3" l="1"/>
  <c r="C17" i="3"/>
  <c r="C16" i="3" s="1"/>
  <c r="F16" i="3"/>
  <c r="F88" i="3" s="1"/>
  <c r="F133" i="3" s="1"/>
  <c r="C60" i="3"/>
  <c r="D59" i="3"/>
  <c r="C59" i="3" s="1"/>
  <c r="F90" i="3"/>
  <c r="F89" i="3" s="1"/>
  <c r="D101" i="3"/>
  <c r="C101" i="3" s="1"/>
  <c r="C78" i="3"/>
  <c r="C18" i="3"/>
  <c r="C91" i="3"/>
  <c r="D90" i="3" l="1"/>
  <c r="D88" i="3"/>
  <c r="C88" i="3" l="1"/>
  <c r="D89" i="3"/>
  <c r="C89" i="3" s="1"/>
  <c r="C90" i="3"/>
  <c r="D133" i="3" l="1"/>
  <c r="C133" i="3" s="1"/>
</calcChain>
</file>

<file path=xl/sharedStrings.xml><?xml version="1.0" encoding="utf-8"?>
<sst xmlns="http://schemas.openxmlformats.org/spreadsheetml/2006/main" count="134" uniqueCount="131">
  <si>
    <t>КОД</t>
  </si>
  <si>
    <t>Спеціальний фонд</t>
  </si>
  <si>
    <t>Податкові надходження</t>
  </si>
  <si>
    <t>Від органів державного управління</t>
  </si>
  <si>
    <t>Загальний фонд</t>
  </si>
  <si>
    <t>Податки на доходи, податки на прибуток, податки на збільшення ринкової вартості  </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</si>
  <si>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</si>
  <si>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</si>
  <si>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</si>
  <si>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Плата за послуги, що надаються бюджетними установами згідно з їх основною діяльністю </t>
  </si>
  <si>
    <t>Податок та збір на доходи  фізичних осіб</t>
  </si>
  <si>
    <t>Надходження від плати за послуги, що надаються бюджетними установами згідно із законодавством </t>
  </si>
  <si>
    <t>Найменування згідно
 з класифікацією доходів бюджету</t>
  </si>
  <si>
    <t>Базова дотація</t>
  </si>
  <si>
    <r>
      <t>Власні надходження бюджетних установ</t>
    </r>
    <r>
      <rPr>
        <sz val="12"/>
        <rFont val="Times New Roman"/>
        <family val="1"/>
        <charset val="204"/>
      </rPr>
      <t xml:space="preserve">  </t>
    </r>
  </si>
  <si>
    <r>
      <t xml:space="preserve">Офіційні трансферти </t>
    </r>
    <r>
      <rPr>
        <sz val="12"/>
        <rFont val="Times New Roman"/>
        <family val="1"/>
        <charset val="204"/>
      </rPr>
      <t> </t>
    </r>
  </si>
  <si>
    <t>Адміністративні збори та платежі, доходи від некомерційної господарської діяльності </t>
  </si>
  <si>
    <t>Плата за надання адміністративних послуг</t>
  </si>
  <si>
    <t>Адміністративний збір за державну реєстрацію речових прав на нерухоме майно та їх обтяжень</t>
  </si>
  <si>
    <t xml:space="preserve">        </t>
  </si>
  <si>
    <t>Дотації з державного бюджету місцевим бюджетам </t>
  </si>
  <si>
    <t>Субвенції  з місцевих бюджетів іншим місцевим бюджетам</t>
  </si>
  <si>
    <r>
      <t xml:space="preserve">Інші субвенції з місцевого бюджету   </t>
    </r>
    <r>
      <rPr>
        <sz val="12"/>
        <rFont val="Times New Roman"/>
        <family val="1"/>
        <charset val="204"/>
      </rPr>
      <t>в тому числі:</t>
    </r>
  </si>
  <si>
    <t>Плата за надання інших адміністративних послуг</t>
  </si>
  <si>
    <t>Усього доходів (без урахування міжбюджетних трансфертів)</t>
  </si>
  <si>
    <t>Разом доходів:</t>
  </si>
  <si>
    <t>Х</t>
  </si>
  <si>
    <t>Усього</t>
  </si>
  <si>
    <t>у тому числі бюджет розвитку</t>
  </si>
  <si>
    <t>(грн.)</t>
  </si>
  <si>
    <t>Додаток 1</t>
  </si>
  <si>
    <t xml:space="preserve">до рішення міської ради </t>
  </si>
  <si>
    <t>Податок на прибуток підприємств</t>
  </si>
  <si>
    <t xml:space="preserve">Податок на прибуток підприємств та фінансових установ комунальної власності </t>
  </si>
  <si>
    <t>Внутрішні податки на товари та послуги</t>
  </si>
  <si>
    <t xml:space="preserve">Акцизний податок з вироблених в Україні підакцизних товарів (продукції) </t>
  </si>
  <si>
    <t>Пальне</t>
  </si>
  <si>
    <t xml:space="preserve">Акцизний податок з ввезених на митну територію України підакцизних товарів (продукції) </t>
  </si>
  <si>
    <t xml:space="preserve">Акцизний податок з реалізації суб'єктами господарювання роздрібної торгівлі підакцизних товарів </t>
  </si>
  <si>
    <t>Туристичний збір</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</si>
  <si>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</si>
  <si>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</si>
  <si>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</si>
  <si>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</si>
  <si>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 xml:space="preserve">Земельний податок з юридичних осіб </t>
  </si>
  <si>
    <t xml:space="preserve">Орендна плата з юридичних осіб </t>
  </si>
  <si>
    <t xml:space="preserve">Земельний податок з фізичних осіб </t>
  </si>
  <si>
    <t xml:space="preserve">Орендна плата з фізичних осіб </t>
  </si>
  <si>
    <t>Транспортний податок з юридичних осіб </t>
  </si>
  <si>
    <t xml:space="preserve">Туристичний збір, сплачений фізичними особами </t>
  </si>
  <si>
    <t>Єдиний податок</t>
  </si>
  <si>
    <t xml:space="preserve">Єдиний податок з юридичних осіб </t>
  </si>
  <si>
    <t xml:space="preserve">Єдиний податок з фізичних осіб </t>
  </si>
  <si>
    <t>Неподаткові надходження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</si>
  <si>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</si>
  <si>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</si>
  <si>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Державне мито</t>
  </si>
  <si>
    <t xml:space="preserve">Державне мито, що сплачується за місцем розгляду та оформлення документів, у тому числі за оформлення документів на спадщину і дарування  </t>
  </si>
  <si>
    <t xml:space="preserve">Державне мито, пов'язане з видачею та оформленням закордонних паспортів (посвідок) та паспортів громадян України  </t>
  </si>
  <si>
    <t>Інші податки та збори </t>
  </si>
  <si>
    <t>Екологічний податок </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</si>
  <si>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</si>
  <si>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 xml:space="preserve">Надходження від скидів забруднюючих речовин безпосередньо у водні об'єкти </t>
  </si>
  <si>
    <t xml:space="preserve">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</si>
  <si>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 xml:space="preserve">Податок на майно </t>
  </si>
  <si>
    <t xml:space="preserve">                                                                                                     (код бюджету)</t>
  </si>
  <si>
    <t>Місцеві податки та збори, що сплачуються  (перераховуються) згідно з Податковим кодексом України</t>
  </si>
  <si>
    <t>Плата за оренду майна бюджетних установ, що здійснюється відповідно до Закону України "Про оренду державного та комунального майна"</t>
  </si>
  <si>
    <t>Начальник фінансового управління міської ради                                                                              Тетяна ЛИТВИНЕНКО</t>
  </si>
  <si>
    <t>Рентна плата та плата за використання інших природних ресурсів </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</si>
  <si>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</si>
  <si>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</si>
  <si>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</si>
  <si>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</si>
  <si>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субвенції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 - санітарної допомоги" </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</si>
  <si>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згідно рецептів лікарів, що виписуються комунальним некомерційним підприємством "Новоодеський  центр первинної медико - санітарної допомоги"</t>
  </si>
  <si>
    <t>Надходження бюджетних установ від реалізації в установленому порядку майна (крім нерухомого майна) </t>
  </si>
  <si>
    <t>Інші джерела власних надходжень бюджетних установ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</si>
  <si>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</si>
  <si>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</si>
  <si>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субвенція з бюджету Костянтинівської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</si>
  <si>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 xml:space="preserve">субвенція з бюджету Костянтинівської сільської територіальної громади на фінансування послуг, які надаються комунальною установою "Трудовий архів" Новоодеської міської ради </t>
  </si>
  <si>
    <t xml:space="preserve">субвенція з бюджету Сухоєланецької сільської територіальної громади на фінансування послуг, які надаються комунальною установою "Трудовий архів" Новоодеської міської ради </t>
  </si>
  <si>
    <t>Податок на доходи фізичних осіб у вигляді мінімального податкового зобов'язання, що підлягає сплаті фізичними особами</t>
  </si>
  <si>
    <t>Субвенції з державного бюджету місцевим бюджетам</t>
  </si>
  <si>
    <t>Освітня субвенція з державного бюджету місцевим бюджетам </t>
  </si>
  <si>
    <t xml:space="preserve">субвенції з бюджету Костянтинівської сільської територіальної громади на здійснення видатків у сфері охорони здоров'я, зокрема на 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 - санітарної допомоги" </t>
  </si>
  <si>
    <t xml:space="preserve">субвенції з бюджету Костянтинівської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</si>
  <si>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медичним працівникам Пунктів здоров'я с. Костянтинівка, с. Новоінгулка комунального некомерційного підприємства "Новоодеський  центр первинної медико - санітарної допомоги" </t>
  </si>
  <si>
    <t>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</si>
  <si>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</si>
  <si>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</si>
  <si>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Доходи від операцій з капіталом</t>
  </si>
  <si>
    <t>Кошти від продажу землі і нематеріальних активів</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</si>
  <si>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</si>
  <si>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Кошти від продажу землі</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</si>
  <si>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тютюну,рідин, що використовуються в електронних сигаретах, що оподатковується згідно з підпунктом 213.1.14 пункту 213.1 статті 213 Податкового кодексу України</t>
  </si>
  <si>
    <t xml:space="preserve">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t>
  </si>
  <si>
    <t>Інші надходження</t>
  </si>
  <si>
    <t>Транспортний податок з фізичних осіб </t>
  </si>
  <si>
    <t>Доходи від власності та підприємницької діяльності</t>
  </si>
  <si>
    <t>Частина чистого прибутку (доходу) комунальних унітарних підприємств та їх об`єднань, що вилучається до відповідного місцевого бюджету</t>
  </si>
  <si>
    <t>Адміністративні штрафи за адміністративні правопорушення у сфері забезпечення безпеки дорожнього руху, зафіксовані в автоматичному режимі</t>
  </si>
  <si>
    <t>Надходження від орендної плати за користування майновим комплексом та іншим майном, що перебуває в комунальній власності</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</si>
  <si>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</si>
  <si>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субвенції з бюджету Костянтинівської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</si>
  <si>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бюджету Костянтинівської сільської територіальної громади 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</si>
  <si>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</si>
  <si>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бюджету Костянтинівської сільської територіальної громади на відшкодування послуг з проведення комплексної психолого - педагогічної оцінки розвитку особи Комунальною установою "Інклюзивно - ресурсний центр" Новоодеської міської ради</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</si>
  <si>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працівникам амбулаторій ЗПСМ комунального некомерційного підприємства "Новоодеський центр первинної медико - санітарної допомоги", що розташовані на території Костянтинівської сільської територіальної громади </t>
  </si>
  <si>
    <t>субвенція з бюджету Сухоєланецької сільської територіальної громади на оплату комунальних послуг та енергоносіїв закладів охорони здоров'я, які знаходяться на території Сухоєланецької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</si>
  <si>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</si>
  <si>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 xml:space="preserve">субвенції з бюджету Сухоєланецької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</si>
  <si>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субвенції з бюджету Сухоєланецької сільської територіальної громади на здійснення видатків у сфері охорони здоров'я, зокрема на оплату праці з нарахуваннями працівникам пунктів здоров'я та амбулаторій ЗПСМ комунального некомерційного підприємства "Новоодеський центр первинної медико - санітарної допомоги", що розташовані на території Сухоєланецької сільської територіальної громади</t>
  </si>
  <si>
    <t>субвенції з бюджету Сухоєланецької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</si>
  <si>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місцевого бюджету на здійснення переданих видатків у сфері освіти за рахунок коштів освітньої субвенції (на оплату праці педагогічних працівників інклюзивно-ресурсних центрів Миколаївської області)</t>
  </si>
  <si>
    <t>субвенція з обласного бюджету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</si>
  <si>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</si>
  <si>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Надходження від орендної плати за користування єдиним майновим комплексом та іншим державним майном</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</si>
  <si>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</si>
  <si>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Дотації з місцевих бюджетів іншим місцевим бюджетам</t>
  </si>
  <si>
    <t>Уточнені доходи бюджету Новоодеської міської територіальної громади  на 2025 рік</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</si>
  <si>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</si>
  <si>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</si>
  <si>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</si>
  <si>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</si>
  <si>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Субвенція з місцевого бюджету за рахунок залишку коштів освітньої субвенції, що утворився на початок бюджетного періоду</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</si>
  <si>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</si>
  <si>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Інші неподаткові надходження</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</si>
  <si>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</si>
  <si>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від 22 травня 2025 року №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</si>
</sst>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00"/>
    <numFmt numFmtId="166" formatCode="#0.00"/>
  </numFmts>
  <fonts count="13" x14ac:knownFonts="1">
    <font>
      <sz val="10"/>
      <name val="Arial Cyr"/>
      <charset val="204"/>
    </font>
    <font>
      <sz val="10"/>
      <name val="Times New Roman"/>
      <family val="1"/>
      <charset val="204"/>
    </font>
    <font>
      <sz val="12"/>
      <name val="Times New Roman"/>
      <family val="1"/>
      <charset val="204"/>
    </font>
    <font>
      <sz val="9"/>
      <name val="Times New Roman"/>
      <family val="1"/>
      <charset val="204"/>
    </font>
    <font>
      <b/>
      <sz val="12"/>
      <name val="Times New Roman"/>
      <family val="1"/>
      <charset val="204"/>
    </font>
    <font>
      <b/>
      <sz val="9"/>
      <name val="Times New Roman"/>
      <family val="1"/>
      <charset val="204"/>
    </font>
    <font>
      <sz val="11"/>
      <name val="Times New Roman"/>
      <family val="1"/>
      <charset val="204"/>
    </font>
    <font>
      <b/>
      <sz val="14"/>
      <name val="Times New Roman"/>
      <family val="1"/>
      <charset val="204"/>
    </font>
    <font>
      <b/>
      <u/>
      <sz val="12"/>
      <name val="Times New Roman"/>
      <family val="1"/>
      <charset val="204"/>
    </font>
    <font>
      <b/>
      <sz val="12"/>
      <color indexed="8"/>
      <name val="Times New Roman"/>
      <family val="1"/>
      <charset val="204"/>
    </font>
    <font>
      <sz val="12"/>
      <color indexed="8"/>
      <name val="Times New Roman"/>
      <family val="1"/>
      <charset val="204"/>
    </font>
    <font>
      <sz val="11"/>
      <color theme="1"/>
      <name val="Calibri"/>
      <family val="2"/>
      <charset val="204"/>
      <scheme val="minor"/>
    </font>
    <font>
      <sz val="10"/>
      <color theme="1"/>
      <name val="Calibri"/>
      <family val="2"/>
      <charset val="204"/>
      <scheme val="minor"/>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1" fillId="0" borderId="0"/>
    <xf numFmtId="0" fontId="11" fillId="0" borderId="0"/>
    <xf numFmtId="0" fontId="12" fillId="0" borderId="0"/>
  </cellStyleXfs>
  <cellXfs count="62">
    <xf numFmtId="0" fontId="0" fillId="0" borderId="0" xfId="0"/>
    <xf numFmtId="0" fontId="3" fillId="0" borderId="0" xfId="0" applyFont="1"/>
    <xf numFmtId="0" fontId="1" fillId="0" borderId="0" xfId="0" applyFont="1"/>
    <xf numFmtId="0" fontId="3" fillId="0" borderId="0" xfId="0" applyFont="1" applyAlignment="1"/>
    <xf numFmtId="0" fontId="4" fillId="0" borderId="0" xfId="0" applyFont="1" applyAlignment="1"/>
    <xf numFmtId="0" fontId="2" fillId="0" borderId="0" xfId="0" applyFont="1"/>
    <xf numFmtId="0" fontId="3" fillId="0" borderId="0" xfId="0" applyFont="1" applyBorder="1"/>
    <xf numFmtId="0" fontId="5" fillId="0" borderId="0" xfId="0" applyFont="1" applyBorder="1"/>
    <xf numFmtId="164" fontId="5" fillId="0" borderId="0" xfId="0" applyNumberFormat="1" applyFont="1" applyBorder="1"/>
    <xf numFmtId="165" fontId="5" fillId="0" borderId="0" xfId="0" applyNumberFormat="1" applyFont="1" applyBorder="1"/>
    <xf numFmtId="0" fontId="4" fillId="0" borderId="1" xfId="0" applyFont="1" applyFill="1" applyBorder="1"/>
    <xf numFmtId="0" fontId="2" fillId="0" borderId="1" xfId="0" applyFont="1" applyBorder="1"/>
    <xf numFmtId="0" fontId="2" fillId="0" borderId="1" xfId="0" applyFont="1" applyFill="1" applyBorder="1"/>
    <xf numFmtId="0" fontId="2" fillId="0" borderId="1" xfId="0" applyFont="1" applyBorder="1" applyAlignment="1">
      <alignment wrapText="1"/>
    </xf>
    <xf numFmtId="0" fontId="4" fillId="0" borderId="1" xfId="0" applyFont="1" applyBorder="1"/>
    <xf numFmtId="0" fontId="4" fillId="0" borderId="1" xfId="0" applyFont="1" applyBorder="1" applyAlignment="1">
      <alignment wrapText="1"/>
    </xf>
    <xf numFmtId="0" fontId="1" fillId="0" borderId="0" xfId="0" applyFont="1" applyAlignment="1"/>
    <xf numFmtId="0" fontId="6" fillId="0" borderId="0" xfId="0" applyFont="1"/>
    <xf numFmtId="0" fontId="3" fillId="0" borderId="1" xfId="0" applyFont="1" applyBorder="1" applyAlignment="1">
      <alignment horizontal="center"/>
    </xf>
    <xf numFmtId="2" fontId="3" fillId="0" borderId="0" xfId="0" applyNumberFormat="1" applyFont="1"/>
    <xf numFmtId="0" fontId="2" fillId="0"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 xfId="0" applyFont="1" applyBorder="1" applyAlignment="1">
      <alignment horizontal="left"/>
    </xf>
    <xf numFmtId="0" fontId="2" fillId="2" borderId="1" xfId="0" applyFont="1" applyFill="1" applyBorder="1"/>
    <xf numFmtId="0" fontId="2" fillId="2" borderId="1" xfId="0" applyFont="1" applyFill="1" applyBorder="1" applyAlignment="1">
      <alignment wrapText="1"/>
    </xf>
    <xf numFmtId="2" fontId="4" fillId="0" borderId="1" xfId="0" applyNumberFormat="1" applyFont="1" applyBorder="1" applyAlignment="1">
      <alignment horizontal="center"/>
    </xf>
    <xf numFmtId="2" fontId="2" fillId="0" borderId="1" xfId="0" applyNumberFormat="1" applyFont="1" applyBorder="1" applyAlignment="1">
      <alignment horizontal="center"/>
    </xf>
    <xf numFmtId="2" fontId="2" fillId="0" borderId="0" xfId="0" applyNumberFormat="1" applyFont="1" applyAlignment="1">
      <alignment horizontal="center"/>
    </xf>
    <xf numFmtId="166" fontId="2" fillId="0" borderId="1" xfId="0" applyNumberFormat="1" applyFont="1" applyFill="1" applyBorder="1" applyAlignment="1">
      <alignment horizontal="center"/>
    </xf>
    <xf numFmtId="0" fontId="2" fillId="0" borderId="0" xfId="0" applyFont="1" applyFill="1" applyBorder="1" applyAlignment="1">
      <alignment horizontal="justify" vertical="top" wrapText="1"/>
    </xf>
    <xf numFmtId="0" fontId="9" fillId="0" borderId="1" xfId="2" applyFont="1" applyBorder="1" applyAlignment="1">
      <alignment wrapText="1"/>
    </xf>
    <xf numFmtId="0" fontId="10" fillId="0" borderId="1" xfId="2" applyFont="1" applyBorder="1" applyAlignment="1">
      <alignment wrapText="1"/>
    </xf>
    <xf numFmtId="2" fontId="2" fillId="2" borderId="1" xfId="0" applyNumberFormat="1" applyFont="1" applyFill="1" applyBorder="1" applyAlignment="1">
      <alignment horizontal="center"/>
    </xf>
    <xf numFmtId="0" fontId="2" fillId="0" borderId="1" xfId="0" applyFont="1" applyFill="1" applyBorder="1" applyAlignment="1">
      <alignment wrapText="1"/>
    </xf>
    <xf numFmtId="2" fontId="2" fillId="0" borderId="1" xfId="0" applyNumberFormat="1" applyFont="1" applyFill="1" applyBorder="1" applyAlignment="1">
      <alignment horizontal="center"/>
    </xf>
    <xf numFmtId="0" fontId="4" fillId="2" borderId="1" xfId="0" applyFont="1" applyFill="1" applyBorder="1"/>
    <xf numFmtId="2" fontId="4" fillId="2" borderId="1" xfId="0" applyNumberFormat="1" applyFont="1" applyFill="1" applyBorder="1" applyAlignment="1">
      <alignment horizontal="center"/>
    </xf>
    <xf numFmtId="0" fontId="2" fillId="2" borderId="1" xfId="0" applyFont="1" applyFill="1" applyBorder="1" applyAlignment="1">
      <alignment horizontal="center"/>
    </xf>
    <xf numFmtId="0" fontId="2" fillId="0" borderId="1" xfId="0" applyFont="1" applyBorder="1" applyAlignment="1">
      <alignment horizontal="center"/>
    </xf>
    <xf numFmtId="0" fontId="4" fillId="0" borderId="1" xfId="0" applyFont="1" applyBorder="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left"/>
    </xf>
    <xf numFmtId="0" fontId="4" fillId="2" borderId="1" xfId="0" applyFont="1" applyFill="1" applyBorder="1" applyAlignment="1">
      <alignment wrapText="1"/>
    </xf>
    <xf numFmtId="0" fontId="2" fillId="2" borderId="2" xfId="0" applyFont="1" applyFill="1" applyBorder="1"/>
    <xf numFmtId="0" fontId="2" fillId="2" borderId="0" xfId="0" applyFont="1" applyFill="1"/>
    <xf numFmtId="2" fontId="2" fillId="2" borderId="3" xfId="0" applyNumberFormat="1" applyFont="1" applyFill="1" applyBorder="1" applyAlignment="1">
      <alignment horizontal="center"/>
    </xf>
    <xf numFmtId="0" fontId="2" fillId="2" borderId="1" xfId="0" applyNumberFormat="1" applyFont="1" applyFill="1" applyBorder="1" applyAlignment="1">
      <alignment wrapText="1"/>
    </xf>
    <xf numFmtId="2" fontId="4" fillId="2" borderId="3" xfId="0" applyNumberFormat="1" applyFont="1" applyFill="1" applyBorder="1" applyAlignment="1">
      <alignment horizontal="center"/>
    </xf>
    <xf numFmtId="0" fontId="2" fillId="2" borderId="3" xfId="0" applyFont="1" applyFill="1" applyBorder="1" applyAlignment="1">
      <alignment horizontal="center"/>
    </xf>
    <xf numFmtId="0" fontId="10" fillId="0" borderId="1" xfId="3" applyFont="1" applyBorder="1" applyAlignment="1">
      <alignment vertical="center"/>
    </xf>
    <xf numFmtId="0" fontId="10" fillId="0" borderId="1" xfId="3" applyFont="1" applyBorder="1" applyAlignment="1">
      <alignment vertical="center" wrapText="1"/>
    </xf>
    <xf numFmtId="0" fontId="7"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4" fillId="0" borderId="1" xfId="0" applyFont="1" applyBorder="1" applyAlignment="1">
      <alignment horizontal="center" wrapText="1"/>
    </xf>
    <xf numFmtId="0" fontId="2" fillId="0" borderId="1" xfId="0" applyFont="1" applyBorder="1" applyAlignment="1">
      <alignment horizontal="center"/>
    </xf>
    <xf numFmtId="0" fontId="4" fillId="0" borderId="1"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tabSelected="1" view="pageBreakPreview" topLeftCell="A16" zoomScaleSheetLayoutView="100" workbookViewId="0">
      <selection activeCell="E11" sqref="E11"/>
    </sheetView>
  </sheetViews>
  <sheetFormatPr defaultRowHeight="12" x14ac:dyDescent="0.2"/>
  <cols>
    <col min="1" max="1" width="10.5703125" style="1" customWidth="1"/>
    <col min="2" max="2" width="71.28515625" style="1" customWidth="1"/>
    <col min="3" max="3" width="14.85546875" style="1" customWidth="1"/>
    <col min="4" max="4" width="14.42578125" style="1" customWidth="1"/>
    <col min="5" max="5" width="13.140625" style="1" customWidth="1"/>
    <col min="6" max="6" width="12" style="1" customWidth="1"/>
    <col min="7" max="8" width="11.140625" style="1" bestFit="1" customWidth="1"/>
    <col min="9" max="16384" width="9.140625" style="1"/>
  </cols>
  <sheetData>
    <row r="1" spans="1:8" ht="15" customHeight="1" x14ac:dyDescent="0.2">
      <c r="D1" s="2" t="s">
        <v>30</v>
      </c>
    </row>
    <row r="2" spans="1:8" hidden="1" x14ac:dyDescent="0.2"/>
    <row r="3" spans="1:8" ht="12.75" x14ac:dyDescent="0.2">
      <c r="B3" s="16"/>
      <c r="C3" s="16"/>
      <c r="D3" s="16" t="s">
        <v>31</v>
      </c>
      <c r="E3" s="16"/>
    </row>
    <row r="4" spans="1:8" ht="12.75" x14ac:dyDescent="0.2">
      <c r="B4" s="16"/>
      <c r="C4" s="16"/>
      <c r="D4" s="16" t="s">
        <v>130</v>
      </c>
      <c r="E4" s="16"/>
    </row>
    <row r="5" spans="1:8" ht="15" x14ac:dyDescent="0.25">
      <c r="C5" s="2"/>
      <c r="D5" s="17"/>
    </row>
    <row r="6" spans="1:8" ht="12.75" x14ac:dyDescent="0.2">
      <c r="D6" s="2"/>
    </row>
    <row r="7" spans="1:8" ht="18.75" x14ac:dyDescent="0.3">
      <c r="B7" s="51" t="s">
        <v>121</v>
      </c>
      <c r="C7" s="51"/>
      <c r="D7" s="51"/>
      <c r="E7" s="51"/>
      <c r="F7" s="3"/>
      <c r="G7" s="3"/>
      <c r="H7" s="3"/>
    </row>
    <row r="8" spans="1:8" ht="13.5" customHeight="1" x14ac:dyDescent="0.25">
      <c r="B8" s="52" t="s">
        <v>19</v>
      </c>
      <c r="C8" s="52"/>
      <c r="D8" s="52"/>
      <c r="E8" s="4"/>
      <c r="F8" s="3"/>
      <c r="G8" s="3"/>
      <c r="H8" s="3"/>
    </row>
    <row r="9" spans="1:8" ht="15.75" hidden="1" x14ac:dyDescent="0.25">
      <c r="B9" s="5"/>
      <c r="C9" s="5"/>
      <c r="D9" s="5"/>
      <c r="E9" s="5"/>
    </row>
    <row r="10" spans="1:8" ht="15.75" x14ac:dyDescent="0.25">
      <c r="A10" s="53">
        <v>1455000000</v>
      </c>
      <c r="B10" s="53"/>
      <c r="C10" s="53"/>
      <c r="D10" s="53"/>
      <c r="E10" s="53"/>
    </row>
    <row r="11" spans="1:8" x14ac:dyDescent="0.2">
      <c r="B11" s="3" t="s">
        <v>65</v>
      </c>
      <c r="C11" s="3"/>
      <c r="D11" s="3"/>
      <c r="E11" s="3"/>
      <c r="F11" s="1" t="s">
        <v>29</v>
      </c>
    </row>
    <row r="12" spans="1:8" ht="15.75" customHeight="1" x14ac:dyDescent="0.25">
      <c r="A12" s="54" t="s">
        <v>0</v>
      </c>
      <c r="B12" s="55" t="s">
        <v>12</v>
      </c>
      <c r="C12" s="55" t="s">
        <v>27</v>
      </c>
      <c r="D12" s="55" t="s">
        <v>4</v>
      </c>
      <c r="E12" s="57" t="s">
        <v>1</v>
      </c>
      <c r="F12" s="57"/>
    </row>
    <row r="13" spans="1:8" ht="15.75" customHeight="1" x14ac:dyDescent="0.2">
      <c r="A13" s="54"/>
      <c r="B13" s="56"/>
      <c r="C13" s="55"/>
      <c r="D13" s="55"/>
      <c r="E13" s="58" t="s">
        <v>27</v>
      </c>
      <c r="F13" s="59" t="s">
        <v>28</v>
      </c>
    </row>
    <row r="14" spans="1:8" ht="24" customHeight="1" x14ac:dyDescent="0.2">
      <c r="A14" s="54"/>
      <c r="B14" s="56"/>
      <c r="C14" s="55"/>
      <c r="D14" s="55"/>
      <c r="E14" s="58"/>
      <c r="F14" s="59"/>
    </row>
    <row r="15" spans="1:8" x14ac:dyDescent="0.2">
      <c r="A15" s="18">
        <v>1</v>
      </c>
      <c r="B15" s="18">
        <v>2</v>
      </c>
      <c r="C15" s="18">
        <v>3</v>
      </c>
      <c r="D15" s="18">
        <v>4</v>
      </c>
      <c r="E15" s="18">
        <v>5</v>
      </c>
      <c r="F15" s="18">
        <v>6</v>
      </c>
    </row>
    <row r="16" spans="1:8" ht="15.75" x14ac:dyDescent="0.25">
      <c r="A16" s="14">
        <v>10000000</v>
      </c>
      <c r="B16" s="22" t="s">
        <v>2</v>
      </c>
      <c r="C16" s="25">
        <f>C17+C28+C36+C54+C25</f>
        <v>126851463</v>
      </c>
      <c r="D16" s="25">
        <f>D17+D28+D36+D54+D25</f>
        <v>126787163</v>
      </c>
      <c r="E16" s="25">
        <f>E17+E28+E36+E54+E25</f>
        <v>64300</v>
      </c>
      <c r="F16" s="25">
        <f>F17+F28+F36+F54+F25</f>
        <v>0</v>
      </c>
    </row>
    <row r="17" spans="1:7" ht="31.5" x14ac:dyDescent="0.25">
      <c r="A17" s="14">
        <v>11000000</v>
      </c>
      <c r="B17" s="15" t="s">
        <v>5</v>
      </c>
      <c r="C17" s="25">
        <f t="shared" ref="C17:C22" si="0">D17+E17</f>
        <v>69794221</v>
      </c>
      <c r="D17" s="25">
        <f>D18+D23</f>
        <v>69794221</v>
      </c>
      <c r="E17" s="25">
        <f>E18+E23</f>
        <v>0</v>
      </c>
      <c r="F17" s="25">
        <f>F18+F23</f>
        <v>0</v>
      </c>
    </row>
    <row r="18" spans="1:7" ht="15.75" x14ac:dyDescent="0.25">
      <c r="A18" s="14">
        <v>11010000</v>
      </c>
      <c r="B18" s="10" t="s">
        <v>10</v>
      </c>
      <c r="C18" s="25">
        <f t="shared" si="0"/>
        <v>69787921</v>
      </c>
      <c r="D18" s="25">
        <f>D19+D21+D22+D20</f>
        <v>69787921</v>
      </c>
      <c r="E18" s="25">
        <f>E19+E21+E22+E20</f>
        <v>0</v>
      </c>
      <c r="F18" s="25">
        <f>F19+F21+F22+F20</f>
        <v>0</v>
      </c>
      <c r="G18" s="19"/>
    </row>
    <row r="19" spans="1:7" ht="31.5" x14ac:dyDescent="0.25">
      <c r="A19" s="11">
        <v>11010100</v>
      </c>
      <c r="B19" s="13" t="s">
        <v>6</v>
      </c>
      <c r="C19" s="26">
        <f t="shared" si="0"/>
        <v>46472350</v>
      </c>
      <c r="D19" s="26">
        <v>46472350</v>
      </c>
      <c r="E19" s="38"/>
      <c r="F19" s="38"/>
    </row>
    <row r="20" spans="1:7" ht="33" customHeight="1" x14ac:dyDescent="0.25">
      <c r="A20" s="11">
        <v>11010400</v>
      </c>
      <c r="B20" s="13" t="s">
        <v>7</v>
      </c>
      <c r="C20" s="26">
        <f t="shared" si="0"/>
        <v>17442100</v>
      </c>
      <c r="D20" s="26">
        <v>17442100</v>
      </c>
      <c r="E20" s="38"/>
      <c r="F20" s="38"/>
    </row>
    <row r="21" spans="1:7" ht="31.5" x14ac:dyDescent="0.25">
      <c r="A21" s="11">
        <v>11010500</v>
      </c>
      <c r="B21" s="13" t="s">
        <v>8</v>
      </c>
      <c r="C21" s="26">
        <f t="shared" si="0"/>
        <v>1435071</v>
      </c>
      <c r="D21" s="26">
        <v>1435071</v>
      </c>
      <c r="E21" s="38"/>
      <c r="F21" s="38"/>
    </row>
    <row r="22" spans="1:7" ht="31.5" x14ac:dyDescent="0.25">
      <c r="A22" s="11">
        <v>11011300</v>
      </c>
      <c r="B22" s="13" t="s">
        <v>83</v>
      </c>
      <c r="C22" s="26">
        <f t="shared" si="0"/>
        <v>4438400</v>
      </c>
      <c r="D22" s="26">
        <v>4438400</v>
      </c>
      <c r="E22" s="38"/>
      <c r="F22" s="38"/>
    </row>
    <row r="23" spans="1:7" ht="15.75" x14ac:dyDescent="0.25">
      <c r="A23" s="14">
        <v>11020000</v>
      </c>
      <c r="B23" s="10" t="s">
        <v>32</v>
      </c>
      <c r="C23" s="25">
        <f>C24</f>
        <v>6300</v>
      </c>
      <c r="D23" s="25">
        <f>D24</f>
        <v>6300</v>
      </c>
      <c r="E23" s="25">
        <f>E24</f>
        <v>0</v>
      </c>
      <c r="F23" s="25">
        <f>F24</f>
        <v>0</v>
      </c>
    </row>
    <row r="24" spans="1:7" ht="31.5" x14ac:dyDescent="0.25">
      <c r="A24" s="11">
        <v>11020200</v>
      </c>
      <c r="B24" s="20" t="s">
        <v>33</v>
      </c>
      <c r="C24" s="26">
        <f>D24</f>
        <v>6300</v>
      </c>
      <c r="D24" s="27">
        <v>6300</v>
      </c>
      <c r="E24" s="38"/>
      <c r="F24" s="38"/>
    </row>
    <row r="25" spans="1:7" ht="17.25" customHeight="1" x14ac:dyDescent="0.25">
      <c r="A25" s="14">
        <v>13000000</v>
      </c>
      <c r="B25" s="21" t="s">
        <v>69</v>
      </c>
      <c r="C25" s="25">
        <f>D25</f>
        <v>8840</v>
      </c>
      <c r="D25" s="25">
        <f>D26</f>
        <v>8840</v>
      </c>
      <c r="E25" s="38"/>
      <c r="F25" s="38"/>
    </row>
    <row r="26" spans="1:7" ht="33.75" customHeight="1" x14ac:dyDescent="0.25">
      <c r="A26" s="14">
        <v>13030000</v>
      </c>
      <c r="B26" s="21" t="s">
        <v>70</v>
      </c>
      <c r="C26" s="25">
        <f>D26</f>
        <v>8840</v>
      </c>
      <c r="D26" s="25">
        <f>D27</f>
        <v>8840</v>
      </c>
      <c r="E26" s="38"/>
      <c r="F26" s="38"/>
    </row>
    <row r="27" spans="1:7" ht="31.5" x14ac:dyDescent="0.25">
      <c r="A27" s="11">
        <v>13030100</v>
      </c>
      <c r="B27" s="20" t="s">
        <v>71</v>
      </c>
      <c r="C27" s="26">
        <f>D27</f>
        <v>8840</v>
      </c>
      <c r="D27" s="26">
        <v>8840</v>
      </c>
      <c r="E27" s="38"/>
      <c r="F27" s="38"/>
    </row>
    <row r="28" spans="1:7" ht="15.75" x14ac:dyDescent="0.25">
      <c r="A28" s="14">
        <v>14000000</v>
      </c>
      <c r="B28" s="10" t="s">
        <v>34</v>
      </c>
      <c r="C28" s="25">
        <f>C29+C31+C33</f>
        <v>16738754</v>
      </c>
      <c r="D28" s="25">
        <f>D29+D31+D33</f>
        <v>16738754</v>
      </c>
      <c r="E28" s="25">
        <f>E29+E31+E33</f>
        <v>0</v>
      </c>
      <c r="F28" s="25">
        <f>F29+F31+F33</f>
        <v>0</v>
      </c>
    </row>
    <row r="29" spans="1:7" ht="17.25" customHeight="1" x14ac:dyDescent="0.25">
      <c r="A29" s="14">
        <v>14020000</v>
      </c>
      <c r="B29" s="21" t="s">
        <v>35</v>
      </c>
      <c r="C29" s="25">
        <f>C30</f>
        <v>1002681</v>
      </c>
      <c r="D29" s="25">
        <f>D30</f>
        <v>1002681</v>
      </c>
      <c r="E29" s="25">
        <f>E30</f>
        <v>0</v>
      </c>
      <c r="F29" s="25">
        <f>F30</f>
        <v>0</v>
      </c>
    </row>
    <row r="30" spans="1:7" ht="15.75" x14ac:dyDescent="0.25">
      <c r="A30" s="11">
        <v>14021900</v>
      </c>
      <c r="B30" s="20" t="s">
        <v>36</v>
      </c>
      <c r="C30" s="26">
        <f>D30+E30</f>
        <v>1002681</v>
      </c>
      <c r="D30" s="27">
        <v>1002681</v>
      </c>
      <c r="E30" s="38"/>
      <c r="F30" s="38"/>
    </row>
    <row r="31" spans="1:7" ht="31.5" x14ac:dyDescent="0.25">
      <c r="A31" s="14">
        <v>14030000</v>
      </c>
      <c r="B31" s="21" t="s">
        <v>37</v>
      </c>
      <c r="C31" s="25">
        <f>C32</f>
        <v>6736073</v>
      </c>
      <c r="D31" s="25">
        <f>D32</f>
        <v>6736073</v>
      </c>
      <c r="E31" s="25">
        <f>E32</f>
        <v>0</v>
      </c>
      <c r="F31" s="25">
        <f>F32</f>
        <v>0</v>
      </c>
    </row>
    <row r="32" spans="1:7" ht="15.75" x14ac:dyDescent="0.25">
      <c r="A32" s="11">
        <v>14031900</v>
      </c>
      <c r="B32" s="20" t="s">
        <v>36</v>
      </c>
      <c r="C32" s="26">
        <f>D32+E32</f>
        <v>6736073</v>
      </c>
      <c r="D32" s="27">
        <v>6736073</v>
      </c>
      <c r="E32" s="38"/>
      <c r="F32" s="38"/>
    </row>
    <row r="33" spans="1:8" ht="31.5" x14ac:dyDescent="0.25">
      <c r="A33" s="14">
        <v>14040000</v>
      </c>
      <c r="B33" s="21" t="s">
        <v>38</v>
      </c>
      <c r="C33" s="25">
        <f>D33+E33</f>
        <v>9000000</v>
      </c>
      <c r="D33" s="25">
        <f>D34+D35</f>
        <v>9000000</v>
      </c>
      <c r="E33" s="38"/>
      <c r="F33" s="38"/>
    </row>
    <row r="34" spans="1:8" ht="75.75" customHeight="1" x14ac:dyDescent="0.25">
      <c r="A34" s="23">
        <v>14040100</v>
      </c>
      <c r="B34" s="24" t="s">
        <v>96</v>
      </c>
      <c r="C34" s="26">
        <f>D34+E34</f>
        <v>6000000</v>
      </c>
      <c r="D34" s="26">
        <v>6000000</v>
      </c>
      <c r="E34" s="38"/>
      <c r="F34" s="38"/>
    </row>
    <row r="35" spans="1:8" ht="63" x14ac:dyDescent="0.25">
      <c r="A35" s="23">
        <v>14040200</v>
      </c>
      <c r="B35" s="24" t="s">
        <v>79</v>
      </c>
      <c r="C35" s="26">
        <f>D35+E35</f>
        <v>3000000</v>
      </c>
      <c r="D35" s="26">
        <v>3000000</v>
      </c>
      <c r="E35" s="38"/>
      <c r="F35" s="38"/>
    </row>
    <row r="36" spans="1:8" ht="31.5" x14ac:dyDescent="0.25">
      <c r="A36" s="14">
        <v>18000000</v>
      </c>
      <c r="B36" s="21" t="s">
        <v>66</v>
      </c>
      <c r="C36" s="25">
        <f>C37+C48+C50</f>
        <v>40245348</v>
      </c>
      <c r="D36" s="25">
        <f>D37+D48+D50</f>
        <v>40245348</v>
      </c>
      <c r="E36" s="25">
        <f>E37+E48+E50</f>
        <v>0</v>
      </c>
      <c r="F36" s="25">
        <f>F37+F48+F50</f>
        <v>0</v>
      </c>
      <c r="G36" s="19"/>
      <c r="H36" s="19"/>
    </row>
    <row r="37" spans="1:8" ht="15.75" x14ac:dyDescent="0.25">
      <c r="A37" s="14">
        <v>18010000</v>
      </c>
      <c r="B37" s="21" t="s">
        <v>64</v>
      </c>
      <c r="C37" s="25">
        <f>D37+E37</f>
        <v>15595016</v>
      </c>
      <c r="D37" s="25">
        <f>D38+D39+D40+D41+D42+D43+D44+D45+D46+D47</f>
        <v>15595016</v>
      </c>
      <c r="E37" s="25"/>
      <c r="F37" s="25"/>
      <c r="G37" s="19"/>
    </row>
    <row r="38" spans="1:8" ht="30" customHeight="1" x14ac:dyDescent="0.25">
      <c r="A38" s="11">
        <v>18010100</v>
      </c>
      <c r="B38" s="20" t="s">
        <v>40</v>
      </c>
      <c r="C38" s="26">
        <f>D38+E38</f>
        <v>50250</v>
      </c>
      <c r="D38" s="26">
        <v>50250</v>
      </c>
      <c r="E38" s="38"/>
      <c r="F38" s="38"/>
    </row>
    <row r="39" spans="1:8" ht="33" customHeight="1" x14ac:dyDescent="0.25">
      <c r="A39" s="11">
        <v>18010200</v>
      </c>
      <c r="B39" s="20" t="s">
        <v>41</v>
      </c>
      <c r="C39" s="26">
        <f t="shared" ref="C39:C47" si="1">D39+E39</f>
        <v>478100</v>
      </c>
      <c r="D39" s="26">
        <v>478100</v>
      </c>
      <c r="E39" s="38"/>
      <c r="F39" s="38"/>
    </row>
    <row r="40" spans="1:8" ht="32.25" customHeight="1" x14ac:dyDescent="0.25">
      <c r="A40" s="11">
        <v>18010300</v>
      </c>
      <c r="B40" s="20" t="s">
        <v>42</v>
      </c>
      <c r="C40" s="26">
        <f t="shared" si="1"/>
        <v>1301500</v>
      </c>
      <c r="D40" s="26">
        <v>1301500</v>
      </c>
      <c r="E40" s="38"/>
      <c r="F40" s="38"/>
    </row>
    <row r="41" spans="1:8" ht="33" customHeight="1" x14ac:dyDescent="0.25">
      <c r="A41" s="11">
        <v>18010400</v>
      </c>
      <c r="B41" s="20" t="s">
        <v>43</v>
      </c>
      <c r="C41" s="26">
        <f t="shared" si="1"/>
        <v>1057900</v>
      </c>
      <c r="D41" s="26">
        <v>1057900</v>
      </c>
      <c r="E41" s="38"/>
      <c r="F41" s="38"/>
    </row>
    <row r="42" spans="1:8" ht="15.75" x14ac:dyDescent="0.25">
      <c r="A42" s="11">
        <v>18010500</v>
      </c>
      <c r="B42" s="20" t="s">
        <v>44</v>
      </c>
      <c r="C42" s="26">
        <f t="shared" si="1"/>
        <v>685000</v>
      </c>
      <c r="D42" s="26">
        <v>685000</v>
      </c>
      <c r="E42" s="38"/>
      <c r="F42" s="38"/>
    </row>
    <row r="43" spans="1:8" ht="15.75" x14ac:dyDescent="0.25">
      <c r="A43" s="11">
        <v>18010600</v>
      </c>
      <c r="B43" s="20" t="s">
        <v>45</v>
      </c>
      <c r="C43" s="26">
        <f t="shared" si="1"/>
        <v>6832189</v>
      </c>
      <c r="D43" s="26">
        <v>6832189</v>
      </c>
      <c r="E43" s="38"/>
      <c r="F43" s="38"/>
    </row>
    <row r="44" spans="1:8" ht="15.75" x14ac:dyDescent="0.25">
      <c r="A44" s="11">
        <v>18010700</v>
      </c>
      <c r="B44" s="20" t="s">
        <v>46</v>
      </c>
      <c r="C44" s="26">
        <f t="shared" si="1"/>
        <v>3800000</v>
      </c>
      <c r="D44" s="26">
        <v>3800000</v>
      </c>
      <c r="E44" s="38"/>
      <c r="F44" s="38"/>
    </row>
    <row r="45" spans="1:8" ht="15.75" x14ac:dyDescent="0.25">
      <c r="A45" s="11">
        <v>18010900</v>
      </c>
      <c r="B45" s="20" t="s">
        <v>47</v>
      </c>
      <c r="C45" s="26">
        <f t="shared" si="1"/>
        <v>1340077</v>
      </c>
      <c r="D45" s="26">
        <v>1340077</v>
      </c>
      <c r="E45" s="38"/>
      <c r="F45" s="38"/>
    </row>
    <row r="46" spans="1:8" ht="15.75" x14ac:dyDescent="0.25">
      <c r="A46" s="11">
        <v>18011000</v>
      </c>
      <c r="B46" s="29" t="s">
        <v>99</v>
      </c>
      <c r="C46" s="26">
        <f t="shared" si="1"/>
        <v>25000</v>
      </c>
      <c r="D46" s="26">
        <v>25000</v>
      </c>
      <c r="E46" s="38"/>
      <c r="F46" s="38"/>
    </row>
    <row r="47" spans="1:8" ht="15.75" x14ac:dyDescent="0.25">
      <c r="A47" s="11">
        <v>18011100</v>
      </c>
      <c r="B47" s="5" t="s">
        <v>48</v>
      </c>
      <c r="C47" s="26">
        <f t="shared" si="1"/>
        <v>25000</v>
      </c>
      <c r="D47" s="26">
        <v>25000</v>
      </c>
      <c r="E47" s="38"/>
      <c r="F47" s="38"/>
    </row>
    <row r="48" spans="1:8" ht="15.75" x14ac:dyDescent="0.25">
      <c r="A48" s="14">
        <v>18030000</v>
      </c>
      <c r="B48" s="21" t="s">
        <v>39</v>
      </c>
      <c r="C48" s="25">
        <f>C49</f>
        <v>10400</v>
      </c>
      <c r="D48" s="25">
        <f>D49</f>
        <v>10400</v>
      </c>
      <c r="E48" s="25">
        <f>E49</f>
        <v>0</v>
      </c>
      <c r="F48" s="25">
        <f>F49</f>
        <v>0</v>
      </c>
    </row>
    <row r="49" spans="1:6" ht="15.75" x14ac:dyDescent="0.25">
      <c r="A49" s="11">
        <v>18030200</v>
      </c>
      <c r="B49" s="20" t="s">
        <v>49</v>
      </c>
      <c r="C49" s="26">
        <f>D49+E49</f>
        <v>10400</v>
      </c>
      <c r="D49" s="26">
        <v>10400</v>
      </c>
      <c r="E49" s="38"/>
      <c r="F49" s="38"/>
    </row>
    <row r="50" spans="1:6" ht="15.75" x14ac:dyDescent="0.25">
      <c r="A50" s="14">
        <v>18050000</v>
      </c>
      <c r="B50" s="21" t="s">
        <v>50</v>
      </c>
      <c r="C50" s="25">
        <f>C51+C52+C53</f>
        <v>24639932</v>
      </c>
      <c r="D50" s="25">
        <f>D51+D52+D53</f>
        <v>24639932</v>
      </c>
      <c r="E50" s="25">
        <f>E51+E52+E53</f>
        <v>0</v>
      </c>
      <c r="F50" s="25">
        <f>F51+F52+F53</f>
        <v>0</v>
      </c>
    </row>
    <row r="51" spans="1:6" ht="15.75" x14ac:dyDescent="0.25">
      <c r="A51" s="11">
        <v>18050300</v>
      </c>
      <c r="B51" s="20" t="s">
        <v>51</v>
      </c>
      <c r="C51" s="26">
        <f>D51+E51</f>
        <v>1832970</v>
      </c>
      <c r="D51" s="26">
        <v>1832970</v>
      </c>
      <c r="E51" s="38"/>
      <c r="F51" s="38"/>
    </row>
    <row r="52" spans="1:6" ht="15.75" x14ac:dyDescent="0.25">
      <c r="A52" s="11">
        <v>18050400</v>
      </c>
      <c r="B52" s="20" t="s">
        <v>52</v>
      </c>
      <c r="C52" s="26">
        <f>D52+E52</f>
        <v>12961970</v>
      </c>
      <c r="D52" s="26">
        <v>12961970</v>
      </c>
      <c r="E52" s="38"/>
      <c r="F52" s="38"/>
    </row>
    <row r="53" spans="1:6" ht="47.25" x14ac:dyDescent="0.25">
      <c r="A53" s="11">
        <v>18050500</v>
      </c>
      <c r="B53" s="20" t="s">
        <v>97</v>
      </c>
      <c r="C53" s="26">
        <f>D53+E53</f>
        <v>9844992</v>
      </c>
      <c r="D53" s="27">
        <v>9844992</v>
      </c>
      <c r="E53" s="38"/>
      <c r="F53" s="38"/>
    </row>
    <row r="54" spans="1:6" ht="15.75" x14ac:dyDescent="0.25">
      <c r="A54" s="14">
        <v>19000000</v>
      </c>
      <c r="B54" s="14" t="s">
        <v>59</v>
      </c>
      <c r="C54" s="25">
        <f>C55</f>
        <v>64300</v>
      </c>
      <c r="D54" s="25">
        <f>D55</f>
        <v>0</v>
      </c>
      <c r="E54" s="25">
        <f>E55</f>
        <v>64300</v>
      </c>
      <c r="F54" s="25">
        <f>F55</f>
        <v>0</v>
      </c>
    </row>
    <row r="55" spans="1:6" ht="15.75" x14ac:dyDescent="0.25">
      <c r="A55" s="14">
        <v>19010000</v>
      </c>
      <c r="B55" s="14" t="s">
        <v>60</v>
      </c>
      <c r="C55" s="25">
        <f>C56+C57+C58</f>
        <v>64300</v>
      </c>
      <c r="D55" s="25">
        <f>D56+D57+D58</f>
        <v>0</v>
      </c>
      <c r="E55" s="25">
        <f>E56+E57+E58</f>
        <v>64300</v>
      </c>
      <c r="F55" s="25">
        <f>F56+F57+F58</f>
        <v>0</v>
      </c>
    </row>
    <row r="56" spans="1:6" ht="49.5" customHeight="1" x14ac:dyDescent="0.25">
      <c r="A56" s="11">
        <v>19010100</v>
      </c>
      <c r="B56" s="13" t="s">
        <v>61</v>
      </c>
      <c r="C56" s="26">
        <f t="shared" ref="C56:C120" si="2">D56+E56</f>
        <v>27500</v>
      </c>
      <c r="D56" s="26"/>
      <c r="E56" s="28">
        <v>27500</v>
      </c>
      <c r="F56" s="38"/>
    </row>
    <row r="57" spans="1:6" ht="31.5" x14ac:dyDescent="0.25">
      <c r="A57" s="11">
        <v>19010200</v>
      </c>
      <c r="B57" s="13" t="s">
        <v>62</v>
      </c>
      <c r="C57" s="26">
        <f t="shared" si="2"/>
        <v>11400</v>
      </c>
      <c r="D57" s="26"/>
      <c r="E57" s="28">
        <v>11400</v>
      </c>
      <c r="F57" s="38"/>
    </row>
    <row r="58" spans="1:6" ht="47.25" x14ac:dyDescent="0.25">
      <c r="A58" s="11">
        <v>19010300</v>
      </c>
      <c r="B58" s="13" t="s">
        <v>63</v>
      </c>
      <c r="C58" s="26">
        <f t="shared" si="2"/>
        <v>25400</v>
      </c>
      <c r="D58" s="26"/>
      <c r="E58" s="28">
        <v>25400</v>
      </c>
      <c r="F58" s="38"/>
    </row>
    <row r="59" spans="1:6" ht="15.75" x14ac:dyDescent="0.25">
      <c r="A59" s="10">
        <v>20000000</v>
      </c>
      <c r="B59" s="14" t="s">
        <v>53</v>
      </c>
      <c r="C59" s="25">
        <f t="shared" si="2"/>
        <v>9051591</v>
      </c>
      <c r="D59" s="25">
        <f>D60+D65+D75+D77</f>
        <v>3981107</v>
      </c>
      <c r="E59" s="25">
        <f>E65+E77</f>
        <v>5070484</v>
      </c>
      <c r="F59" s="25">
        <f>F65+F77</f>
        <v>0</v>
      </c>
    </row>
    <row r="60" spans="1:6" ht="15.75" x14ac:dyDescent="0.25">
      <c r="A60" s="10">
        <v>21000000</v>
      </c>
      <c r="B60" s="14" t="s">
        <v>100</v>
      </c>
      <c r="C60" s="25">
        <f t="shared" si="2"/>
        <v>438000</v>
      </c>
      <c r="D60" s="25">
        <f>D61+D63</f>
        <v>438000</v>
      </c>
      <c r="E60" s="25"/>
      <c r="F60" s="25"/>
    </row>
    <row r="61" spans="1:6" ht="78.75" x14ac:dyDescent="0.25">
      <c r="A61" s="10">
        <v>21010000</v>
      </c>
      <c r="B61" s="30" t="s">
        <v>104</v>
      </c>
      <c r="C61" s="25">
        <f t="shared" si="2"/>
        <v>30000</v>
      </c>
      <c r="D61" s="25">
        <f>D62</f>
        <v>30000</v>
      </c>
      <c r="E61" s="25"/>
      <c r="F61" s="25"/>
    </row>
    <row r="62" spans="1:6" ht="33" customHeight="1" x14ac:dyDescent="0.25">
      <c r="A62" s="12">
        <v>21010300</v>
      </c>
      <c r="B62" s="31" t="s">
        <v>101</v>
      </c>
      <c r="C62" s="26">
        <f t="shared" si="2"/>
        <v>30000</v>
      </c>
      <c r="D62" s="26">
        <v>30000</v>
      </c>
      <c r="E62" s="26"/>
      <c r="F62" s="26"/>
    </row>
    <row r="63" spans="1:6" ht="15.6" customHeight="1" x14ac:dyDescent="0.25">
      <c r="A63" s="10">
        <v>21080000</v>
      </c>
      <c r="B63" s="30" t="s">
        <v>98</v>
      </c>
      <c r="C63" s="25">
        <f t="shared" si="2"/>
        <v>408000</v>
      </c>
      <c r="D63" s="25">
        <f>D64</f>
        <v>408000</v>
      </c>
      <c r="E63" s="25"/>
      <c r="F63" s="25"/>
    </row>
    <row r="64" spans="1:6" ht="48" customHeight="1" x14ac:dyDescent="0.25">
      <c r="A64" s="12">
        <v>21081800</v>
      </c>
      <c r="B64" s="31" t="s">
        <v>102</v>
      </c>
      <c r="C64" s="26">
        <f t="shared" si="2"/>
        <v>408000</v>
      </c>
      <c r="D64" s="26">
        <v>408000</v>
      </c>
      <c r="E64" s="26"/>
      <c r="F64" s="26"/>
    </row>
    <row r="65" spans="1:6" ht="31.5" x14ac:dyDescent="0.25">
      <c r="A65" s="10">
        <v>22000000</v>
      </c>
      <c r="B65" s="15" t="s">
        <v>16</v>
      </c>
      <c r="C65" s="25">
        <f t="shared" si="2"/>
        <v>2851704</v>
      </c>
      <c r="D65" s="25">
        <f>D66+D70+D72</f>
        <v>2851704</v>
      </c>
      <c r="E65" s="25"/>
      <c r="F65" s="25"/>
    </row>
    <row r="66" spans="1:6" ht="15.75" x14ac:dyDescent="0.25">
      <c r="A66" s="10">
        <v>22010000</v>
      </c>
      <c r="B66" s="15" t="s">
        <v>17</v>
      </c>
      <c r="C66" s="25">
        <f t="shared" si="2"/>
        <v>2839750</v>
      </c>
      <c r="D66" s="25">
        <f>D67+D68+D69</f>
        <v>2839750</v>
      </c>
      <c r="E66" s="25"/>
      <c r="F66" s="25"/>
    </row>
    <row r="67" spans="1:6" ht="45" customHeight="1" x14ac:dyDescent="0.25">
      <c r="A67" s="12">
        <v>22010300</v>
      </c>
      <c r="B67" s="13" t="s">
        <v>117</v>
      </c>
      <c r="C67" s="26">
        <f t="shared" si="2"/>
        <v>40090</v>
      </c>
      <c r="D67" s="26">
        <v>40090</v>
      </c>
      <c r="E67" s="25"/>
      <c r="F67" s="25"/>
    </row>
    <row r="68" spans="1:6" ht="15.75" x14ac:dyDescent="0.25">
      <c r="A68" s="12">
        <v>22012500</v>
      </c>
      <c r="B68" s="13" t="s">
        <v>23</v>
      </c>
      <c r="C68" s="26">
        <f t="shared" si="2"/>
        <v>2700000</v>
      </c>
      <c r="D68" s="26">
        <v>2700000</v>
      </c>
      <c r="E68" s="25"/>
      <c r="F68" s="25"/>
    </row>
    <row r="69" spans="1:6" ht="33.75" customHeight="1" x14ac:dyDescent="0.25">
      <c r="A69" s="12">
        <v>22012600</v>
      </c>
      <c r="B69" s="13" t="s">
        <v>18</v>
      </c>
      <c r="C69" s="26">
        <f t="shared" si="2"/>
        <v>99660</v>
      </c>
      <c r="D69" s="26">
        <v>99660</v>
      </c>
      <c r="E69" s="25"/>
      <c r="F69" s="25"/>
    </row>
    <row r="70" spans="1:6" ht="30" customHeight="1" x14ac:dyDescent="0.25">
      <c r="A70" s="10">
        <v>22080000</v>
      </c>
      <c r="B70" s="30" t="s">
        <v>118</v>
      </c>
      <c r="C70" s="25">
        <f>D70+E70</f>
        <v>848</v>
      </c>
      <c r="D70" s="25">
        <f>D71</f>
        <v>848</v>
      </c>
      <c r="E70" s="25"/>
      <c r="F70" s="25"/>
    </row>
    <row r="71" spans="1:6" ht="33.75" customHeight="1" x14ac:dyDescent="0.25">
      <c r="A71" s="12">
        <v>22080400</v>
      </c>
      <c r="B71" s="31" t="s">
        <v>103</v>
      </c>
      <c r="C71" s="26">
        <f>D71+E71</f>
        <v>848</v>
      </c>
      <c r="D71" s="26">
        <v>848</v>
      </c>
      <c r="E71" s="25"/>
      <c r="F71" s="25"/>
    </row>
    <row r="72" spans="1:6" ht="15.75" x14ac:dyDescent="0.25">
      <c r="A72" s="10">
        <v>22090000</v>
      </c>
      <c r="B72" s="15" t="s">
        <v>56</v>
      </c>
      <c r="C72" s="25">
        <f t="shared" si="2"/>
        <v>11106</v>
      </c>
      <c r="D72" s="25">
        <f>D73+D74</f>
        <v>11106</v>
      </c>
      <c r="E72" s="25">
        <f>E73+E74</f>
        <v>0</v>
      </c>
      <c r="F72" s="25">
        <f>F73+F74</f>
        <v>0</v>
      </c>
    </row>
    <row r="73" spans="1:6" ht="49.5" customHeight="1" x14ac:dyDescent="0.25">
      <c r="A73" s="12">
        <v>22090100</v>
      </c>
      <c r="B73" s="13" t="s">
        <v>57</v>
      </c>
      <c r="C73" s="26">
        <f t="shared" si="2"/>
        <v>4000</v>
      </c>
      <c r="D73" s="26">
        <v>4000</v>
      </c>
      <c r="E73" s="25"/>
      <c r="F73" s="25"/>
    </row>
    <row r="74" spans="1:6" ht="31.5" customHeight="1" x14ac:dyDescent="0.25">
      <c r="A74" s="12">
        <v>22090400</v>
      </c>
      <c r="B74" s="13" t="s">
        <v>58</v>
      </c>
      <c r="C74" s="26">
        <f t="shared" si="2"/>
        <v>7106</v>
      </c>
      <c r="D74" s="26">
        <v>7106</v>
      </c>
      <c r="E74" s="25"/>
      <c r="F74" s="25"/>
    </row>
    <row r="75" spans="1:6" ht="31.5" customHeight="1" x14ac:dyDescent="0.25">
      <c r="A75" s="14">
        <v>24000000</v>
      </c>
      <c r="B75" s="14" t="s">
        <v>128</v>
      </c>
      <c r="C75" s="25">
        <f>C76</f>
        <v>691403</v>
      </c>
      <c r="D75" s="25">
        <f>D76</f>
        <v>691403</v>
      </c>
      <c r="E75" s="25">
        <f>E76</f>
        <v>0</v>
      </c>
      <c r="F75" s="25">
        <f>F76</f>
        <v>0</v>
      </c>
    </row>
    <row r="76" spans="1:6" ht="31.5" customHeight="1" x14ac:dyDescent="0.25">
      <c r="A76" s="11">
        <v>24060300</v>
      </c>
      <c r="B76" s="11" t="s">
        <v>98</v>
      </c>
      <c r="C76" s="26">
        <f>D76+E76</f>
        <v>691403</v>
      </c>
      <c r="D76" s="26">
        <v>691403</v>
      </c>
      <c r="E76" s="25"/>
      <c r="F76" s="25"/>
    </row>
    <row r="77" spans="1:6" ht="15.75" x14ac:dyDescent="0.25">
      <c r="A77" s="10">
        <v>25000000</v>
      </c>
      <c r="B77" s="14" t="s">
        <v>14</v>
      </c>
      <c r="C77" s="25">
        <f t="shared" si="2"/>
        <v>5070484</v>
      </c>
      <c r="D77" s="25">
        <f>D78+D82</f>
        <v>0</v>
      </c>
      <c r="E77" s="25">
        <f>E78+E82</f>
        <v>5070484</v>
      </c>
      <c r="F77" s="25">
        <f>F78+F82</f>
        <v>0</v>
      </c>
    </row>
    <row r="78" spans="1:6" ht="31.5" x14ac:dyDescent="0.25">
      <c r="A78" s="10">
        <v>25010000</v>
      </c>
      <c r="B78" s="15" t="s">
        <v>11</v>
      </c>
      <c r="C78" s="25">
        <f t="shared" si="2"/>
        <v>4470484</v>
      </c>
      <c r="D78" s="25">
        <f>D79+D80</f>
        <v>0</v>
      </c>
      <c r="E78" s="25">
        <f>E79+E80+E81</f>
        <v>4470484</v>
      </c>
      <c r="F78" s="25">
        <f>F79+F80+F81</f>
        <v>0</v>
      </c>
    </row>
    <row r="79" spans="1:6" ht="31.5" x14ac:dyDescent="0.25">
      <c r="A79" s="12">
        <v>25010100</v>
      </c>
      <c r="B79" s="13" t="s">
        <v>9</v>
      </c>
      <c r="C79" s="26">
        <f t="shared" si="2"/>
        <v>4035370</v>
      </c>
      <c r="D79" s="38"/>
      <c r="E79" s="26">
        <v>4035370</v>
      </c>
      <c r="F79" s="38"/>
    </row>
    <row r="80" spans="1:6" ht="30" customHeight="1" x14ac:dyDescent="0.25">
      <c r="A80" s="12">
        <v>25010300</v>
      </c>
      <c r="B80" s="13" t="s">
        <v>67</v>
      </c>
      <c r="C80" s="26">
        <f t="shared" si="2"/>
        <v>405114</v>
      </c>
      <c r="D80" s="38"/>
      <c r="E80" s="26">
        <v>405114</v>
      </c>
      <c r="F80" s="38"/>
    </row>
    <row r="81" spans="1:6" ht="30" customHeight="1" x14ac:dyDescent="0.25">
      <c r="A81" s="12">
        <v>25010400</v>
      </c>
      <c r="B81" s="13" t="s">
        <v>76</v>
      </c>
      <c r="C81" s="26">
        <f t="shared" si="2"/>
        <v>30000</v>
      </c>
      <c r="D81" s="38"/>
      <c r="E81" s="26">
        <v>30000</v>
      </c>
      <c r="F81" s="38"/>
    </row>
    <row r="82" spans="1:6" ht="15.75" x14ac:dyDescent="0.25">
      <c r="A82" s="10">
        <v>25020000</v>
      </c>
      <c r="B82" s="15" t="s">
        <v>77</v>
      </c>
      <c r="C82" s="25">
        <f t="shared" si="2"/>
        <v>600000</v>
      </c>
      <c r="D82" s="39"/>
      <c r="E82" s="25">
        <f>E83</f>
        <v>600000</v>
      </c>
      <c r="F82" s="25">
        <f>F83</f>
        <v>0</v>
      </c>
    </row>
    <row r="83" spans="1:6" ht="96" customHeight="1" x14ac:dyDescent="0.25">
      <c r="A83" s="12">
        <v>25020200</v>
      </c>
      <c r="B83" s="13" t="s">
        <v>78</v>
      </c>
      <c r="C83" s="26">
        <f t="shared" si="2"/>
        <v>600000</v>
      </c>
      <c r="D83" s="38"/>
      <c r="E83" s="26">
        <v>600000</v>
      </c>
      <c r="F83" s="38"/>
    </row>
    <row r="84" spans="1:6" ht="20.25" customHeight="1" x14ac:dyDescent="0.25">
      <c r="A84" s="10">
        <v>30000000</v>
      </c>
      <c r="B84" s="15" t="s">
        <v>92</v>
      </c>
      <c r="C84" s="25">
        <f t="shared" si="2"/>
        <v>649815</v>
      </c>
      <c r="D84" s="39"/>
      <c r="E84" s="25">
        <f t="shared" ref="E84:F86" si="3">E85</f>
        <v>649815</v>
      </c>
      <c r="F84" s="25">
        <f t="shared" si="3"/>
        <v>649815</v>
      </c>
    </row>
    <row r="85" spans="1:6" ht="20.25" customHeight="1" x14ac:dyDescent="0.25">
      <c r="A85" s="10">
        <v>33000000</v>
      </c>
      <c r="B85" s="15" t="s">
        <v>93</v>
      </c>
      <c r="C85" s="25">
        <f t="shared" si="2"/>
        <v>649815</v>
      </c>
      <c r="D85" s="39"/>
      <c r="E85" s="25">
        <f t="shared" si="3"/>
        <v>649815</v>
      </c>
      <c r="F85" s="25">
        <f t="shared" si="3"/>
        <v>649815</v>
      </c>
    </row>
    <row r="86" spans="1:6" ht="20.25" customHeight="1" x14ac:dyDescent="0.25">
      <c r="A86" s="10">
        <v>33010000</v>
      </c>
      <c r="B86" s="15" t="s">
        <v>95</v>
      </c>
      <c r="C86" s="25">
        <f t="shared" si="2"/>
        <v>649815</v>
      </c>
      <c r="D86" s="39"/>
      <c r="E86" s="25">
        <f t="shared" si="3"/>
        <v>649815</v>
      </c>
      <c r="F86" s="25">
        <f t="shared" si="3"/>
        <v>649815</v>
      </c>
    </row>
    <row r="87" spans="1:6" ht="63.75" customHeight="1" x14ac:dyDescent="0.25">
      <c r="A87" s="12">
        <v>33010100</v>
      </c>
      <c r="B87" s="13" t="s">
        <v>94</v>
      </c>
      <c r="C87" s="26">
        <f t="shared" si="2"/>
        <v>649815</v>
      </c>
      <c r="D87" s="38"/>
      <c r="E87" s="26">
        <v>649815</v>
      </c>
      <c r="F87" s="38">
        <v>649815</v>
      </c>
    </row>
    <row r="88" spans="1:6" ht="15.75" x14ac:dyDescent="0.25">
      <c r="A88" s="12"/>
      <c r="B88" s="15" t="s">
        <v>24</v>
      </c>
      <c r="C88" s="25">
        <f t="shared" si="2"/>
        <v>136552869</v>
      </c>
      <c r="D88" s="25">
        <f>D16+D59+D84</f>
        <v>130768270</v>
      </c>
      <c r="E88" s="25">
        <f>E16+E59+E84</f>
        <v>5784599</v>
      </c>
      <c r="F88" s="25">
        <f>F16+F59+F84</f>
        <v>649815</v>
      </c>
    </row>
    <row r="89" spans="1:6" ht="15.75" x14ac:dyDescent="0.25">
      <c r="A89" s="35">
        <v>40000000</v>
      </c>
      <c r="B89" s="35" t="s">
        <v>15</v>
      </c>
      <c r="C89" s="36">
        <f t="shared" si="2"/>
        <v>68641434</v>
      </c>
      <c r="D89" s="36">
        <f>D90</f>
        <v>64161265</v>
      </c>
      <c r="E89" s="36">
        <f>E90</f>
        <v>4480169</v>
      </c>
      <c r="F89" s="36">
        <f>F90</f>
        <v>4143169</v>
      </c>
    </row>
    <row r="90" spans="1:6" ht="15.75" x14ac:dyDescent="0.25">
      <c r="A90" s="35">
        <v>41000000</v>
      </c>
      <c r="B90" s="41" t="s">
        <v>3</v>
      </c>
      <c r="C90" s="36">
        <f>D90+E90</f>
        <v>68641434</v>
      </c>
      <c r="D90" s="36">
        <f>D91+D93+D99+D101</f>
        <v>64161265</v>
      </c>
      <c r="E90" s="36">
        <f>E91+E93+E99+E101</f>
        <v>4480169</v>
      </c>
      <c r="F90" s="36">
        <f>F91+F93+F99+F101</f>
        <v>4143169</v>
      </c>
    </row>
    <row r="91" spans="1:6" ht="15.75" x14ac:dyDescent="0.25">
      <c r="A91" s="35">
        <v>41020000</v>
      </c>
      <c r="B91" s="35" t="s">
        <v>20</v>
      </c>
      <c r="C91" s="36">
        <f t="shared" si="2"/>
        <v>19815100</v>
      </c>
      <c r="D91" s="36">
        <f>D92</f>
        <v>19815100</v>
      </c>
      <c r="E91" s="36">
        <f>E92</f>
        <v>0</v>
      </c>
      <c r="F91" s="36">
        <f>F92</f>
        <v>0</v>
      </c>
    </row>
    <row r="92" spans="1:6" ht="15.75" x14ac:dyDescent="0.25">
      <c r="A92" s="23">
        <v>41020100</v>
      </c>
      <c r="B92" s="24" t="s">
        <v>13</v>
      </c>
      <c r="C92" s="32">
        <f t="shared" si="2"/>
        <v>19815100</v>
      </c>
      <c r="D92" s="32">
        <v>19815100</v>
      </c>
      <c r="E92" s="37"/>
      <c r="F92" s="37"/>
    </row>
    <row r="93" spans="1:6" ht="15.75" x14ac:dyDescent="0.25">
      <c r="A93" s="35">
        <v>41030000</v>
      </c>
      <c r="B93" s="42" t="s">
        <v>84</v>
      </c>
      <c r="C93" s="36">
        <f t="shared" si="2"/>
        <v>39173300</v>
      </c>
      <c r="D93" s="36">
        <f>D94+D95+D96+D97+D98</f>
        <v>36296100</v>
      </c>
      <c r="E93" s="36">
        <f>E94+E95+E96+E97+E98</f>
        <v>2877200</v>
      </c>
      <c r="F93" s="36">
        <f>F94+F95+F96+F97+F98</f>
        <v>2540200</v>
      </c>
    </row>
    <row r="94" spans="1:6" ht="15.75" x14ac:dyDescent="0.25">
      <c r="A94" s="43">
        <v>41033900</v>
      </c>
      <c r="B94" s="44" t="s">
        <v>85</v>
      </c>
      <c r="C94" s="45">
        <f t="shared" si="2"/>
        <v>35701000</v>
      </c>
      <c r="D94" s="32">
        <v>33160800</v>
      </c>
      <c r="E94" s="37">
        <v>2540200</v>
      </c>
      <c r="F94" s="37">
        <v>2540200</v>
      </c>
    </row>
    <row r="95" spans="1:6" ht="31.5" x14ac:dyDescent="0.25">
      <c r="A95" s="49">
        <v>41035400</v>
      </c>
      <c r="B95" s="50" t="s">
        <v>122</v>
      </c>
      <c r="C95" s="45">
        <f t="shared" si="2"/>
        <v>48700</v>
      </c>
      <c r="D95" s="45">
        <v>48700</v>
      </c>
      <c r="E95" s="48"/>
      <c r="F95" s="48"/>
    </row>
    <row r="96" spans="1:6" ht="47.25" x14ac:dyDescent="0.25">
      <c r="A96" s="49">
        <v>41036000</v>
      </c>
      <c r="B96" s="50" t="s">
        <v>123</v>
      </c>
      <c r="C96" s="45">
        <f t="shared" si="2"/>
        <v>845300</v>
      </c>
      <c r="D96" s="45">
        <v>845300</v>
      </c>
      <c r="E96" s="48"/>
      <c r="F96" s="48"/>
    </row>
    <row r="97" spans="1:7" ht="31.5" x14ac:dyDescent="0.25">
      <c r="A97" s="49">
        <v>41036300</v>
      </c>
      <c r="B97" s="50" t="s">
        <v>124</v>
      </c>
      <c r="C97" s="45">
        <f t="shared" si="2"/>
        <v>2241300</v>
      </c>
      <c r="D97" s="45">
        <v>2241300</v>
      </c>
      <c r="E97" s="48"/>
      <c r="F97" s="48"/>
    </row>
    <row r="98" spans="1:7" ht="47.25" x14ac:dyDescent="0.25">
      <c r="A98" s="49">
        <v>41037400</v>
      </c>
      <c r="B98" s="50" t="s">
        <v>127</v>
      </c>
      <c r="C98" s="45">
        <f t="shared" si="2"/>
        <v>337000</v>
      </c>
      <c r="D98" s="45"/>
      <c r="E98" s="48">
        <v>337000</v>
      </c>
      <c r="F98" s="48"/>
    </row>
    <row r="99" spans="1:7" ht="15.75" x14ac:dyDescent="0.25">
      <c r="A99" s="35">
        <v>41040000</v>
      </c>
      <c r="B99" s="35" t="s">
        <v>120</v>
      </c>
      <c r="C99" s="47">
        <f>C100</f>
        <v>1310000</v>
      </c>
      <c r="D99" s="47">
        <f>D100</f>
        <v>1310000</v>
      </c>
      <c r="E99" s="47">
        <f>E100</f>
        <v>0</v>
      </c>
      <c r="F99" s="47">
        <f>F100</f>
        <v>0</v>
      </c>
    </row>
    <row r="100" spans="1:7" ht="47.25" x14ac:dyDescent="0.25">
      <c r="A100" s="23">
        <v>41040200</v>
      </c>
      <c r="B100" s="24" t="s">
        <v>119</v>
      </c>
      <c r="C100" s="45">
        <f>D100</f>
        <v>1310000</v>
      </c>
      <c r="D100" s="32">
        <v>1310000</v>
      </c>
      <c r="E100" s="37"/>
      <c r="F100" s="37"/>
    </row>
    <row r="101" spans="1:7" ht="15.75" x14ac:dyDescent="0.25">
      <c r="A101" s="35">
        <v>41050000</v>
      </c>
      <c r="B101" s="35" t="s">
        <v>21</v>
      </c>
      <c r="C101" s="36">
        <f t="shared" si="2"/>
        <v>8343034</v>
      </c>
      <c r="D101" s="36">
        <f>D102+D104+D131+D103+D132</f>
        <v>6740065</v>
      </c>
      <c r="E101" s="36">
        <f>E102+E104+E131+E103+E132</f>
        <v>1602969</v>
      </c>
      <c r="F101" s="36">
        <f>F102+F104+F131+F103+F132</f>
        <v>1602969</v>
      </c>
    </row>
    <row r="102" spans="1:7" ht="53.25" customHeight="1" x14ac:dyDescent="0.25">
      <c r="A102" s="23">
        <v>41051000</v>
      </c>
      <c r="B102" s="24" t="s">
        <v>115</v>
      </c>
      <c r="C102" s="32">
        <f t="shared" si="2"/>
        <v>902776</v>
      </c>
      <c r="D102" s="32">
        <v>902776</v>
      </c>
      <c r="E102" s="32"/>
      <c r="F102" s="32"/>
    </row>
    <row r="103" spans="1:7" ht="31.5" x14ac:dyDescent="0.25">
      <c r="A103" s="23">
        <v>41051100</v>
      </c>
      <c r="B103" s="24" t="s">
        <v>126</v>
      </c>
      <c r="C103" s="32">
        <f t="shared" si="2"/>
        <v>1602969</v>
      </c>
      <c r="D103" s="32"/>
      <c r="E103" s="32">
        <v>1602969</v>
      </c>
      <c r="F103" s="32">
        <v>1602969</v>
      </c>
    </row>
    <row r="104" spans="1:7" ht="21.75" customHeight="1" x14ac:dyDescent="0.25">
      <c r="A104" s="35">
        <v>41053900</v>
      </c>
      <c r="B104" s="42" t="s">
        <v>22</v>
      </c>
      <c r="C104" s="36">
        <f t="shared" si="2"/>
        <v>5173201</v>
      </c>
      <c r="D104" s="36">
        <f>D105+D106+D107+D108+D109+D110+D111+D112+D113+D114+D115+D116+D117+D118+D119+D120+D121+D122+D123+D124+D125+D126+D127+D128+D129+D130</f>
        <v>5173201</v>
      </c>
      <c r="E104" s="36">
        <f>E105+E106+E107+E108+E109+E110+E111+E112+E113+E114+E115+E116+E117+E118+E119+E120+E121+E122+E123+E124+E125+E126+E127+E128+E129+E130</f>
        <v>0</v>
      </c>
      <c r="F104" s="36">
        <f>F105+F106+F107+F108+F109+F110+F111+F112+F113+F114+F115+F116+F117+F118+F119+F120+F121+F122+F123+F124+F125+F126+F127+F128+F129+F130</f>
        <v>0</v>
      </c>
      <c r="G104" s="19">
        <f>G105+G112+G123</f>
        <v>5173201</v>
      </c>
    </row>
    <row r="105" spans="1:7" ht="77.45" customHeight="1" x14ac:dyDescent="0.25">
      <c r="A105" s="23">
        <v>41053900</v>
      </c>
      <c r="B105" s="24" t="s">
        <v>72</v>
      </c>
      <c r="C105" s="32">
        <f>D105+E105</f>
        <v>17545</v>
      </c>
      <c r="D105" s="32">
        <v>17545</v>
      </c>
      <c r="E105" s="32"/>
      <c r="F105" s="32"/>
      <c r="G105" s="19">
        <f>D105+D106+D107+D108+D109+D110+D111</f>
        <v>412588</v>
      </c>
    </row>
    <row r="106" spans="1:7" ht="67.5" customHeight="1" x14ac:dyDescent="0.25">
      <c r="A106" s="23">
        <v>41053900</v>
      </c>
      <c r="B106" s="24" t="s">
        <v>73</v>
      </c>
      <c r="C106" s="32">
        <f t="shared" si="2"/>
        <v>38599</v>
      </c>
      <c r="D106" s="32">
        <v>38599</v>
      </c>
      <c r="E106" s="32"/>
      <c r="F106" s="32"/>
    </row>
    <row r="107" spans="1:7" ht="191.25" customHeight="1" x14ac:dyDescent="0.25">
      <c r="A107" s="23">
        <v>41053900</v>
      </c>
      <c r="B107" s="24" t="s">
        <v>90</v>
      </c>
      <c r="C107" s="32">
        <f t="shared" si="2"/>
        <v>10000</v>
      </c>
      <c r="D107" s="32">
        <v>10000</v>
      </c>
      <c r="E107" s="32"/>
      <c r="F107" s="32"/>
    </row>
    <row r="108" spans="1:7" ht="253.15" customHeight="1" x14ac:dyDescent="0.25">
      <c r="A108" s="23">
        <v>41053900</v>
      </c>
      <c r="B108" s="46" t="s">
        <v>116</v>
      </c>
      <c r="C108" s="32">
        <f t="shared" si="2"/>
        <v>288000</v>
      </c>
      <c r="D108" s="32">
        <v>288000</v>
      </c>
      <c r="E108" s="32"/>
      <c r="F108" s="32"/>
    </row>
    <row r="109" spans="1:7" ht="48.75" customHeight="1" x14ac:dyDescent="0.25">
      <c r="A109" s="23">
        <v>41053900</v>
      </c>
      <c r="B109" s="24" t="s">
        <v>55</v>
      </c>
      <c r="C109" s="32">
        <f t="shared" si="2"/>
        <v>9444</v>
      </c>
      <c r="D109" s="32">
        <v>9444</v>
      </c>
      <c r="E109" s="32"/>
      <c r="F109" s="32"/>
    </row>
    <row r="110" spans="1:7" ht="78.75" customHeight="1" x14ac:dyDescent="0.25">
      <c r="A110" s="23">
        <v>41053900</v>
      </c>
      <c r="B110" s="24" t="s">
        <v>91</v>
      </c>
      <c r="C110" s="32">
        <f t="shared" si="2"/>
        <v>9500</v>
      </c>
      <c r="D110" s="32">
        <v>9500</v>
      </c>
      <c r="E110" s="32"/>
      <c r="F110" s="32"/>
    </row>
    <row r="111" spans="1:7" ht="51" customHeight="1" x14ac:dyDescent="0.25">
      <c r="A111" s="23">
        <v>41053900</v>
      </c>
      <c r="B111" s="24" t="s">
        <v>54</v>
      </c>
      <c r="C111" s="32">
        <f>D111+E111</f>
        <v>39500</v>
      </c>
      <c r="D111" s="32">
        <v>39500</v>
      </c>
      <c r="E111" s="32"/>
      <c r="F111" s="32"/>
    </row>
    <row r="112" spans="1:7" ht="48.75" customHeight="1" x14ac:dyDescent="0.25">
      <c r="A112" s="23">
        <v>41053900</v>
      </c>
      <c r="B112" s="33" t="s">
        <v>80</v>
      </c>
      <c r="C112" s="32">
        <f t="shared" si="2"/>
        <v>500000</v>
      </c>
      <c r="D112" s="32">
        <v>500000</v>
      </c>
      <c r="E112" s="32"/>
      <c r="F112" s="32"/>
      <c r="G112" s="19">
        <f>D112+D113+D114+D115+D116+D117+D118+D119+D120+D121+D122</f>
        <v>2666533</v>
      </c>
    </row>
    <row r="113" spans="1:8" ht="94.15" customHeight="1" x14ac:dyDescent="0.25">
      <c r="A113" s="23">
        <v>41053900</v>
      </c>
      <c r="B113" s="24" t="s">
        <v>106</v>
      </c>
      <c r="C113" s="32">
        <f t="shared" si="2"/>
        <v>139170</v>
      </c>
      <c r="D113" s="32">
        <v>139170</v>
      </c>
      <c r="E113" s="32"/>
      <c r="F113" s="32"/>
      <c r="G113" s="19"/>
    </row>
    <row r="114" spans="1:8" ht="46.5" customHeight="1" x14ac:dyDescent="0.25">
      <c r="A114" s="12">
        <v>41053900</v>
      </c>
      <c r="B114" s="33" t="s">
        <v>81</v>
      </c>
      <c r="C114" s="34">
        <f>D114+E114</f>
        <v>62381</v>
      </c>
      <c r="D114" s="34">
        <v>62381</v>
      </c>
      <c r="E114" s="34"/>
      <c r="F114" s="34"/>
      <c r="G114" s="19"/>
    </row>
    <row r="115" spans="1:8" ht="96" customHeight="1" x14ac:dyDescent="0.25">
      <c r="A115" s="23">
        <v>41053900</v>
      </c>
      <c r="B115" s="24" t="s">
        <v>86</v>
      </c>
      <c r="C115" s="32">
        <f>D115+E115</f>
        <v>112000</v>
      </c>
      <c r="D115" s="32">
        <v>112000</v>
      </c>
      <c r="E115" s="32"/>
      <c r="F115" s="32"/>
      <c r="G115" s="19"/>
    </row>
    <row r="116" spans="1:8" ht="95.25" customHeight="1" x14ac:dyDescent="0.25">
      <c r="A116" s="23">
        <v>41053900</v>
      </c>
      <c r="B116" s="24" t="s">
        <v>74</v>
      </c>
      <c r="C116" s="32">
        <f>D116+E116</f>
        <v>230000</v>
      </c>
      <c r="D116" s="32">
        <v>230000</v>
      </c>
      <c r="E116" s="32"/>
      <c r="F116" s="32"/>
      <c r="G116" s="19"/>
    </row>
    <row r="117" spans="1:8" ht="92.45" customHeight="1" x14ac:dyDescent="0.25">
      <c r="A117" s="23">
        <v>41053900</v>
      </c>
      <c r="B117" s="24" t="s">
        <v>107</v>
      </c>
      <c r="C117" s="32">
        <f t="shared" si="2"/>
        <v>187000</v>
      </c>
      <c r="D117" s="32">
        <v>187000</v>
      </c>
      <c r="E117" s="32"/>
      <c r="F117" s="32"/>
    </row>
    <row r="118" spans="1:8" ht="106.15" customHeight="1" x14ac:dyDescent="0.25">
      <c r="A118" s="23">
        <v>41053900</v>
      </c>
      <c r="B118" s="24" t="s">
        <v>87</v>
      </c>
      <c r="C118" s="32">
        <f>D118+E118</f>
        <v>247700</v>
      </c>
      <c r="D118" s="32">
        <v>247700</v>
      </c>
      <c r="E118" s="32"/>
      <c r="F118" s="32"/>
    </row>
    <row r="119" spans="1:8" ht="92.45" customHeight="1" x14ac:dyDescent="0.25">
      <c r="A119" s="23">
        <v>41053900</v>
      </c>
      <c r="B119" s="24" t="s">
        <v>105</v>
      </c>
      <c r="C119" s="32">
        <f t="shared" si="2"/>
        <v>150000</v>
      </c>
      <c r="D119" s="32">
        <v>150000</v>
      </c>
      <c r="E119" s="32"/>
      <c r="F119" s="32"/>
    </row>
    <row r="120" spans="1:8" ht="91.9" customHeight="1" x14ac:dyDescent="0.25">
      <c r="A120" s="23">
        <v>41053900</v>
      </c>
      <c r="B120" s="24" t="s">
        <v>88</v>
      </c>
      <c r="C120" s="32">
        <f t="shared" si="2"/>
        <v>543332</v>
      </c>
      <c r="D120" s="32">
        <v>543332</v>
      </c>
      <c r="E120" s="32"/>
      <c r="F120" s="32"/>
    </row>
    <row r="121" spans="1:8" ht="95.45" customHeight="1" x14ac:dyDescent="0.25">
      <c r="A121" s="12">
        <v>41053900</v>
      </c>
      <c r="B121" s="33" t="s">
        <v>109</v>
      </c>
      <c r="C121" s="34">
        <f t="shared" ref="C121:C126" si="4">D121+E121</f>
        <v>394950</v>
      </c>
      <c r="D121" s="34">
        <v>394950</v>
      </c>
      <c r="E121" s="34"/>
      <c r="F121" s="34"/>
    </row>
    <row r="122" spans="1:8" ht="62.25" customHeight="1" x14ac:dyDescent="0.25">
      <c r="A122" s="12">
        <v>41053900</v>
      </c>
      <c r="B122" s="33" t="s">
        <v>108</v>
      </c>
      <c r="C122" s="34">
        <f t="shared" si="4"/>
        <v>100000</v>
      </c>
      <c r="D122" s="34">
        <v>100000</v>
      </c>
      <c r="E122" s="34"/>
      <c r="F122" s="34"/>
    </row>
    <row r="123" spans="1:8" ht="91.9" customHeight="1" x14ac:dyDescent="0.25">
      <c r="A123" s="23">
        <v>41053900</v>
      </c>
      <c r="B123" s="24" t="s">
        <v>110</v>
      </c>
      <c r="C123" s="32">
        <f t="shared" si="4"/>
        <v>181682</v>
      </c>
      <c r="D123" s="32">
        <v>181682</v>
      </c>
      <c r="E123" s="32"/>
      <c r="F123" s="32"/>
      <c r="G123" s="19">
        <f>D123+D124+D125+D126+D127+D128+D129+D130</f>
        <v>2094080</v>
      </c>
      <c r="H123" s="19"/>
    </row>
    <row r="124" spans="1:8" ht="49.5" customHeight="1" x14ac:dyDescent="0.25">
      <c r="A124" s="23">
        <v>41053900</v>
      </c>
      <c r="B124" s="24" t="s">
        <v>82</v>
      </c>
      <c r="C124" s="32">
        <f>D124+E124</f>
        <v>31077</v>
      </c>
      <c r="D124" s="32">
        <v>31077</v>
      </c>
      <c r="E124" s="32"/>
      <c r="F124" s="32"/>
      <c r="H124" s="19"/>
    </row>
    <row r="125" spans="1:8" ht="78.75" customHeight="1" x14ac:dyDescent="0.25">
      <c r="A125" s="23">
        <v>41053900</v>
      </c>
      <c r="B125" s="24" t="s">
        <v>75</v>
      </c>
      <c r="C125" s="32">
        <f t="shared" si="4"/>
        <v>420140</v>
      </c>
      <c r="D125" s="32">
        <v>420140</v>
      </c>
      <c r="E125" s="32"/>
      <c r="F125" s="32"/>
    </row>
    <row r="126" spans="1:8" ht="93.6" customHeight="1" x14ac:dyDescent="0.25">
      <c r="A126" s="23">
        <v>41053900</v>
      </c>
      <c r="B126" s="24" t="s">
        <v>111</v>
      </c>
      <c r="C126" s="32">
        <f t="shared" si="4"/>
        <v>51000</v>
      </c>
      <c r="D126" s="32">
        <v>51000</v>
      </c>
      <c r="E126" s="32"/>
      <c r="F126" s="32"/>
    </row>
    <row r="127" spans="1:8" ht="108.6" customHeight="1" x14ac:dyDescent="0.25">
      <c r="A127" s="23">
        <v>41053900</v>
      </c>
      <c r="B127" s="24" t="s">
        <v>112</v>
      </c>
      <c r="C127" s="32">
        <f t="shared" ref="C127:C133" si="5">D127+E127</f>
        <v>80532</v>
      </c>
      <c r="D127" s="32">
        <v>80532</v>
      </c>
      <c r="E127" s="32"/>
      <c r="F127" s="32"/>
    </row>
    <row r="128" spans="1:8" ht="47.25" customHeight="1" x14ac:dyDescent="0.25">
      <c r="A128" s="23">
        <v>41053900</v>
      </c>
      <c r="B128" s="24" t="s">
        <v>89</v>
      </c>
      <c r="C128" s="32">
        <f t="shared" si="5"/>
        <v>300000</v>
      </c>
      <c r="D128" s="32">
        <v>300000</v>
      </c>
      <c r="E128" s="32"/>
      <c r="F128" s="32"/>
    </row>
    <row r="129" spans="1:6" ht="101.45" customHeight="1" x14ac:dyDescent="0.25">
      <c r="A129" s="23">
        <v>41053900</v>
      </c>
      <c r="B129" s="24" t="s">
        <v>113</v>
      </c>
      <c r="C129" s="32">
        <f t="shared" si="5"/>
        <v>868549</v>
      </c>
      <c r="D129" s="32">
        <v>868549</v>
      </c>
      <c r="E129" s="32"/>
      <c r="F129" s="32"/>
    </row>
    <row r="130" spans="1:6" ht="95.45" customHeight="1" x14ac:dyDescent="0.25">
      <c r="A130" s="23">
        <v>41053900</v>
      </c>
      <c r="B130" s="24" t="s">
        <v>114</v>
      </c>
      <c r="C130" s="32">
        <f t="shared" si="5"/>
        <v>161100</v>
      </c>
      <c r="D130" s="32">
        <v>161100</v>
      </c>
      <c r="E130" s="32"/>
      <c r="F130" s="32"/>
    </row>
    <row r="131" spans="1:6" ht="78.75" x14ac:dyDescent="0.25">
      <c r="A131" s="23">
        <v>41059300</v>
      </c>
      <c r="B131" s="24" t="s">
        <v>125</v>
      </c>
      <c r="C131" s="32">
        <f t="shared" si="5"/>
        <v>585032</v>
      </c>
      <c r="D131" s="32">
        <v>585032</v>
      </c>
      <c r="E131" s="32"/>
      <c r="F131" s="32"/>
    </row>
    <row r="132" spans="1:6" ht="47.25" x14ac:dyDescent="0.25">
      <c r="A132" s="11">
        <v>41057700</v>
      </c>
      <c r="B132" s="24" t="s">
        <v>129</v>
      </c>
      <c r="C132" s="32">
        <f>D132+E132</f>
        <v>79056</v>
      </c>
      <c r="D132" s="32">
        <v>79056</v>
      </c>
      <c r="E132" s="32"/>
      <c r="F132" s="32"/>
    </row>
    <row r="133" spans="1:6" ht="19.5" customHeight="1" x14ac:dyDescent="0.25">
      <c r="A133" s="40" t="s">
        <v>26</v>
      </c>
      <c r="B133" s="35" t="s">
        <v>25</v>
      </c>
      <c r="C133" s="36">
        <f t="shared" si="5"/>
        <v>205194303</v>
      </c>
      <c r="D133" s="36">
        <f>D88+D89</f>
        <v>194929535</v>
      </c>
      <c r="E133" s="36">
        <f>E88+E89</f>
        <v>10264768</v>
      </c>
      <c r="F133" s="36">
        <f>F88+F89</f>
        <v>4792984</v>
      </c>
    </row>
    <row r="134" spans="1:6" x14ac:dyDescent="0.2">
      <c r="A134" s="6"/>
      <c r="B134" s="7"/>
      <c r="C134" s="7"/>
      <c r="D134" s="8"/>
      <c r="E134" s="9"/>
      <c r="F134" s="8"/>
    </row>
    <row r="135" spans="1:6" x14ac:dyDescent="0.2">
      <c r="A135" s="60"/>
      <c r="B135" s="60"/>
      <c r="C135" s="60"/>
      <c r="D135" s="60"/>
      <c r="E135" s="60"/>
      <c r="F135" s="60"/>
    </row>
    <row r="136" spans="1:6" ht="15.75" customHeight="1" x14ac:dyDescent="0.25">
      <c r="A136" s="61" t="s">
        <v>68</v>
      </c>
      <c r="B136" s="61"/>
      <c r="C136" s="61"/>
      <c r="D136" s="61"/>
      <c r="E136" s="61"/>
      <c r="F136" s="61"/>
    </row>
    <row r="137" spans="1:6" x14ac:dyDescent="0.2">
      <c r="A137" s="60"/>
      <c r="B137" s="60"/>
      <c r="C137" s="60"/>
      <c r="D137" s="60"/>
      <c r="E137" s="60"/>
      <c r="F137" s="60"/>
    </row>
  </sheetData>
  <mergeCells count="13">
    <mergeCell ref="A135:F135"/>
    <mergeCell ref="A136:F136"/>
    <mergeCell ref="A137:F137"/>
    <mergeCell ref="B7:E7"/>
    <mergeCell ref="B8:D8"/>
    <mergeCell ref="A10:E10"/>
    <mergeCell ref="A12:A14"/>
    <mergeCell ref="B12:B14"/>
    <mergeCell ref="C12:C14"/>
    <mergeCell ref="D12:D14"/>
    <mergeCell ref="E12:F12"/>
    <mergeCell ref="E13:E14"/>
    <mergeCell ref="F13:F14"/>
  </mergeCells>
  <phoneticPr fontId="0" type="noConversion"/>
  <pageMargins left="0.74803149606299213" right="0.27559055118110237" top="0.59055118110236227" bottom="0.39370078740157483" header="0.51181102362204722" footer="0.51181102362204722"/>
  <pageSetup paperSize="9" scale="6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1</vt:lpstr>
      <vt:lpstr>'Додаток 1'!Область_печати</vt:lpstr>
    </vt:vector>
  </TitlesOfParts>
  <Company>gfu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dc:creator>
  <cp:lastModifiedBy>Prime</cp:lastModifiedBy>
  <cp:lastPrinted>2025-05-22T07:13:31Z</cp:lastPrinted>
  <dcterms:created xsi:type="dcterms:W3CDTF">2005-03-22T14:14:41Z</dcterms:created>
  <dcterms:modified xsi:type="dcterms:W3CDTF">2025-05-29T11:27:59Z</dcterms:modified>
</cp:coreProperties>
</file>