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65" windowWidth="15480" windowHeight="10380" activeTab="0"/>
  </bookViews>
  <sheets>
    <sheet name="5. Програми" sheetId="1" r:id="rId1"/>
  </sheets>
  <definedNames>
    <definedName name="_xlfn.AGGREGATE" hidden="1">#NAME?</definedName>
    <definedName name="_xlnm.Print_Area" localSheetId="0">'5. Програми'!$B$1:$I$69</definedName>
  </definedNames>
  <calcPr fullCalcOnLoad="1"/>
</workbook>
</file>

<file path=xl/sharedStrings.xml><?xml version="1.0" encoding="utf-8"?>
<sst xmlns="http://schemas.openxmlformats.org/spreadsheetml/2006/main" count="118" uniqueCount="113">
  <si>
    <t>Загальний фонд</t>
  </si>
  <si>
    <t>Спеціальний фонд</t>
  </si>
  <si>
    <t>(тис. грн.)/грн.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</si>
  <si>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</si>
  <si>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</si>
  <si>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</si>
  <si>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</si>
  <si>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</si>
  <si>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</si>
  <si>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</si>
  <si>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Виконавчий комітет Новоодеської міської ради</t>
  </si>
  <si>
    <t>0111</t>
  </si>
  <si>
    <t>функціонування апарату виконавчого комітету міської ради</t>
  </si>
  <si>
    <t>0170</t>
  </si>
  <si>
    <r>
      <t xml:space="preserve">Програма розвитку місцевого самоврядування на 2016-2020 роки 
</t>
    </r>
    <r>
      <rPr>
        <i/>
        <sz val="11"/>
        <rFont val="Times New Roman"/>
        <family val="1"/>
      </rPr>
      <t>(рішення від 18.12.2015 року № 4)</t>
    </r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</si>
  <si>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</si>
  <si>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r>
      <t xml:space="preserve">Програма соціально-економічного розвитку міста Нова Одеса на 2017 роки 
</t>
    </r>
    <r>
      <rPr>
        <i/>
        <sz val="11"/>
        <color indexed="8"/>
        <rFont val="Times New Roman"/>
        <family val="1"/>
      </rPr>
      <t>(рішення від 25.11.2016 р. № 3)</t>
    </r>
  </si>
  <si>
    <t>0910</t>
  </si>
  <si>
    <t>Дошкільна освіта</t>
  </si>
  <si>
    <t>фінансова підтримка на функціонування та розвиток дошкільної освіти</t>
  </si>
  <si>
    <t>0990</t>
  </si>
  <si>
    <t>Централізоване ведення бухгалтерського обліку</t>
  </si>
  <si>
    <t>забезпечення ведення бухгалтерського обліку в установах міської ради</t>
  </si>
  <si>
    <t>1070</t>
  </si>
  <si>
    <t>Компенсаційні виплати на пільговий проїзд автомобільним транспортом</t>
  </si>
  <si>
    <t>компенсація проїзду школярів на період навчального року</t>
  </si>
  <si>
    <t>0828</t>
  </si>
  <si>
    <t>Палаци і будинки культури, клуби та інші заклади клубного типу</t>
  </si>
  <si>
    <t>фінансова підтримка на функціонування та розвиток закладів культури</t>
  </si>
  <si>
    <t>0610</t>
  </si>
  <si>
    <t>Фінансова підтримка об`єктів житлово-комунального господарства</t>
  </si>
  <si>
    <r>
      <t xml:space="preserve">Міська програма "Молода громада міста Нова Одеса на 2016-2020 роки 
</t>
    </r>
    <r>
      <rPr>
        <i/>
        <sz val="11"/>
        <rFont val="Times New Roman"/>
        <family val="1"/>
      </rPr>
      <t>(рішення від 22.01.2016 р. № 2)</t>
    </r>
  </si>
  <si>
    <t>1040</t>
  </si>
  <si>
    <t>виплата стипендій міського голви кращим учням ЗОШ міста</t>
  </si>
  <si>
    <t xml:space="preserve"> підтримка обдарованої молоді, нагородження переможців та призерів обласних та всеукраїнських предметних олімпіад,  медалістів шкіл міста, активістів суспільного життя міста</t>
  </si>
  <si>
    <r>
      <t xml:space="preserve">Міська програма соціального захисту населення "Турбота" на період до 2020 року  
</t>
    </r>
    <r>
      <rPr>
        <i/>
        <sz val="11"/>
        <rFont val="Times New Roman"/>
        <family val="1"/>
      </rPr>
      <t>(рішення від 18.12.2015 року № 7)</t>
    </r>
  </si>
  <si>
    <t>1090</t>
  </si>
  <si>
    <t>Інші видатки на соціальний захист населення</t>
  </si>
  <si>
    <t>виплата допомоги на поховання громадян, які на час смерті не працювали і не отримквали пенсії або соціальної допомоги.</t>
  </si>
  <si>
    <t>поховання одиноких громадян</t>
  </si>
  <si>
    <r>
      <t xml:space="preserve">Програма  розвитку культури в місті Нова Одеса на 2016 - 2020 роки 
</t>
    </r>
    <r>
      <rPr>
        <i/>
        <sz val="11"/>
        <rFont val="Times New Roman"/>
        <family val="1"/>
      </rPr>
      <t>(рішення від 22.01.2016 року № 1)</t>
    </r>
  </si>
  <si>
    <t>0829</t>
  </si>
  <si>
    <t>Інші культурно-освітні заклади та заходи</t>
  </si>
  <si>
    <t>проведення заходів відповідно до затвердженого плану  заходів,  внесених до єдиного міського культурно-спотривного календаря міськвиконкому та міської ДЮСШ</t>
  </si>
  <si>
    <t>0810</t>
  </si>
  <si>
    <t>Утримання та навчально-тренувальна робота комунальних дитячо-юнацьких спортивних шкіл</t>
  </si>
  <si>
    <t>утримання дитячої юнацької  спортивної  школи</t>
  </si>
  <si>
    <r>
      <t xml:space="preserve">Комплексна Програма реформування і розвитку житлово-комунального господарства  Новоодеської міської ради на 2016 - 2020  роки 
</t>
    </r>
    <r>
      <rPr>
        <i/>
        <sz val="11"/>
        <rFont val="Times New Roman"/>
        <family val="1"/>
      </rPr>
      <t>(рішення від 18.12.2015 р. № 8)</t>
    </r>
  </si>
  <si>
    <t>0620</t>
  </si>
  <si>
    <t>Забезпечення функціонування водопровідно-каналізаційного господарства</t>
  </si>
  <si>
    <t>Благоустрій міст, сіл, селищ</t>
  </si>
  <si>
    <t>оплата електроенергії за вуличне освітлення</t>
  </si>
  <si>
    <t xml:space="preserve">оплата вивезення сміття з громадських місць, транспортні послуги </t>
  </si>
  <si>
    <t>поточний ремонт та відновлення вуличного освітлення</t>
  </si>
  <si>
    <t>обслуговування "Миколаївобленерго" (в т. ч. технічні умови)</t>
  </si>
  <si>
    <t>придбання матеріалів для відновлення вуличного освітлення</t>
  </si>
  <si>
    <t>придбання урн та контейнерів для сміття</t>
  </si>
  <si>
    <t>0456</t>
  </si>
  <si>
    <t>Утримання та розвиток інфраструктури доріг</t>
  </si>
  <si>
    <t>зимове утримання доріг</t>
  </si>
  <si>
    <t>поточний ремонт та профілювання жорствяних доріг</t>
  </si>
  <si>
    <r>
      <t xml:space="preserve">Програма  розвитку земельних відносин в Новоодеській міській раді Новоодеського району на 2016 - 2020 роки 
</t>
    </r>
    <r>
      <rPr>
        <i/>
        <sz val="11"/>
        <rFont val="Times New Roman"/>
        <family val="1"/>
      </rPr>
      <t>(рішення від 22.01.2016 року № 4)</t>
    </r>
  </si>
  <si>
    <t>0443</t>
  </si>
  <si>
    <t>Розробка схем та проектних рішень масового застосування</t>
  </si>
  <si>
    <t>придбання зупинок</t>
  </si>
  <si>
    <t>0421</t>
  </si>
  <si>
    <t>Проведення заходів із землеустрою</t>
  </si>
  <si>
    <t>виготовлення документації на громадські пасовища</t>
  </si>
  <si>
    <t xml:space="preserve"> утримання  рятувального  посту</t>
  </si>
  <si>
    <t>0320</t>
  </si>
  <si>
    <t>Організація рятування на водах</t>
  </si>
  <si>
    <r>
      <t xml:space="preserve">Міська Програма забезпечення заходів з організації рятування на водах на 2016 – 2020 роки 
</t>
    </r>
    <r>
      <rPr>
        <i/>
        <sz val="11"/>
        <rFont val="Times New Roman"/>
        <family val="1"/>
      </rPr>
      <t>(рішення від 18.12.2015 р. № 10)</t>
    </r>
  </si>
  <si>
    <r>
      <t xml:space="preserve">Програма охорони довкілля, раціонального використання природних ресурсів і забезпечення екологічної безпеки по Новоодеській міській раді на період з 2016 року по 2020 рік 
</t>
    </r>
    <r>
      <rPr>
        <i/>
        <sz val="11"/>
        <rFont val="Times New Roman"/>
        <family val="1"/>
      </rPr>
      <t>(рішення від 18.12.2015 р. № 9)</t>
    </r>
  </si>
  <si>
    <t>0512</t>
  </si>
  <si>
    <t>Утилізація відходів</t>
  </si>
  <si>
    <t>ліквідація несанеціонованих сміттєзвалищ та упорядкування міського</t>
  </si>
  <si>
    <t>Здійснення заходів та реалізація проектів на виконання Державної цільової соціальної програми `Молодь України`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</si>
  <si>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</si>
  <si>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 xml:space="preserve">Уточнений перелік місцевих (регіональних) програм, які фінансуватимуться за рахунок коштів
міського бюджету  у 2017  році
</t>
  </si>
  <si>
    <t>благоустрій кладовищ</t>
  </si>
  <si>
    <t>0490</t>
  </si>
  <si>
    <t>Реалізація заходів щодо інвестиційного розвитку території</t>
  </si>
  <si>
    <t>1050</t>
  </si>
  <si>
    <t>Оплата громадських робіт</t>
  </si>
  <si>
    <t>придбання матеріалів та проведення завершальних робіт з під'єднання артсвердловини до міської водопровідної мережі</t>
  </si>
  <si>
    <t>обстеження водної акваторії міського пляжу</t>
  </si>
  <si>
    <t>розробка генерального плану міста та подетального плану по 3 ділянкам</t>
  </si>
  <si>
    <t>капітальний ремонт дороги по вул. Спаська</t>
  </si>
  <si>
    <t>Внески до статутного капіталу суб'єктів господарювання</t>
  </si>
  <si>
    <t>поповнення статутного капіталу КП "Новоодеський міський водоканал"</t>
  </si>
  <si>
    <t>Організаціята проведення громадських робіт</t>
  </si>
  <si>
    <t>Забезпечення функціонування комбінатів комунальних підприємств, районних виробничих об`єднань та інших підприємств, установ та організацій житлово-комунального господарства</t>
  </si>
  <si>
    <t>придбання мотоблоку</t>
  </si>
  <si>
    <t>матеріали для розширення системи вуличного відеоспостереження</t>
  </si>
  <si>
    <t>матеріали для огорожі причалу</t>
  </si>
  <si>
    <t>альтанка та матеріали для замощення альтанки</t>
  </si>
  <si>
    <t>придбання дитячих майданчиків</t>
  </si>
  <si>
    <t>матеріали для косіння трави</t>
  </si>
  <si>
    <t>Авторський нагляд за «Експлуатаційна свердловина для водопостачання м. Нова Одеса Миколаївської області. Нове Будівництво»</t>
  </si>
  <si>
    <t>Розробка проекту «Нове будівництво модульної теплогенеруючої установки на твердому паливі потужністю 100 кВт для системи теплопостачання ДНЗ № 4 «Колосок», вул. Іпатенко, 15, Новоодеського району, Миколаївської області»</t>
  </si>
  <si>
    <t>придбання аншлагів</t>
  </si>
  <si>
    <r>
      <t xml:space="preserve">Програма розвитку фізичної культури і спорту в місті Нова Одеса на 2016-2020 роки 
</t>
    </r>
    <r>
      <rPr>
        <i/>
        <sz val="11"/>
        <rFont val="Times New Roman"/>
        <family val="1"/>
      </rPr>
      <t>(рішення від 18.12.2015 р. № 6)</t>
    </r>
  </si>
  <si>
    <t>придбання трактору з навісним обладнанням</t>
  </si>
  <si>
    <t>придбання поліетиленових труб для заміни напірного водопроводу</t>
  </si>
  <si>
    <t>капітальний ремонт тротуару по вул. Шкільна, отримання сертифікату</t>
  </si>
  <si>
    <t>дотація КП "Новоодеський міський водоканал", "Правопорядок" та "Прибузьке" на виконання основної діяльності</t>
  </si>
  <si>
    <t>поточний ремонт тротуару по вул. Центральна, Кухарєва, Соборна</t>
  </si>
  <si>
    <t>капітальний ремонт дороги по вул. І. Франка, отраминня сертифікату</t>
  </si>
  <si>
    <t>Секретар ради</t>
  </si>
  <si>
    <t>О.П. Пустовойтенко</t>
  </si>
  <si>
    <t>проектно-кошторисна документайія "Реконструкція СПБО по вул. Мельнична, 1 у місті Нова Одеса" та проведення експертизи</t>
  </si>
  <si>
    <t>Співфінансування проведення робіт з експлуатаційного утримання автомобільної дороги по вул. Решетеєва</t>
  </si>
  <si>
    <t>Додаток № 4
до рішення Новоодеської міської ради
№ 2 від 21 вересня 2017 року</t>
  </si>
</sst>
</file>

<file path=xl/styles.xml><?xml version="1.0" encoding="utf-8"?>
<styleSheet xmlns="http://schemas.openxmlformats.org/spreadsheetml/2006/main">
  <numFmts count="4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2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0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1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34" fillId="0" borderId="12" xfId="0" applyNumberFormat="1" applyFont="1" applyFill="1" applyBorder="1" applyAlignment="1" applyProtection="1">
      <alignment horizontal="right" vertical="center"/>
      <protection/>
    </xf>
    <xf numFmtId="0" fontId="26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justify" vertical="center" wrapText="1"/>
    </xf>
    <xf numFmtId="184" fontId="31" fillId="0" borderId="13" xfId="95" applyNumberFormat="1" applyFont="1" applyBorder="1" applyAlignment="1">
      <alignment vertical="center"/>
      <protection/>
    </xf>
    <xf numFmtId="0" fontId="27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184" fontId="32" fillId="0" borderId="13" xfId="95" applyNumberFormat="1" applyFont="1" applyBorder="1">
      <alignment vertical="top"/>
      <protection/>
    </xf>
    <xf numFmtId="184" fontId="28" fillId="0" borderId="13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49" fontId="26" fillId="0" borderId="13" xfId="0" applyNumberFormat="1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NumberFormat="1" applyFont="1" applyFill="1" applyBorder="1" applyAlignment="1" applyProtection="1">
      <alignment vertical="center" wrapText="1"/>
      <protection/>
    </xf>
    <xf numFmtId="0" fontId="27" fillId="0" borderId="13" xfId="0" applyFont="1" applyBorder="1" applyAlignment="1">
      <alignment horizontal="justify" vertical="center" wrapText="1"/>
    </xf>
    <xf numFmtId="184" fontId="42" fillId="0" borderId="13" xfId="95" applyNumberFormat="1" applyFont="1" applyBorder="1" applyAlignment="1">
      <alignment horizontal="center" vertical="top" wrapText="1"/>
      <protection/>
    </xf>
    <xf numFmtId="49" fontId="27" fillId="0" borderId="13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justify" vertical="center"/>
      <protection/>
    </xf>
    <xf numFmtId="184" fontId="44" fillId="0" borderId="13" xfId="95" applyNumberFormat="1" applyFont="1" applyBorder="1" applyAlignment="1">
      <alignment horizontal="center" vertical="top" wrapText="1"/>
      <protection/>
    </xf>
    <xf numFmtId="184" fontId="42" fillId="0" borderId="13" xfId="95" applyNumberFormat="1" applyFont="1" applyBorder="1" applyAlignment="1">
      <alignment horizontal="center" vertical="top" wrapText="1"/>
      <protection/>
    </xf>
    <xf numFmtId="184" fontId="42" fillId="0" borderId="16" xfId="95" applyNumberFormat="1" applyFont="1" applyBorder="1" applyAlignment="1">
      <alignment horizontal="center" vertical="top" wrapText="1"/>
      <protection/>
    </xf>
    <xf numFmtId="0" fontId="27" fillId="0" borderId="13" xfId="0" applyFont="1" applyBorder="1" applyAlignment="1">
      <alignment horizontal="center" vertical="top" wrapText="1"/>
    </xf>
    <xf numFmtId="49" fontId="27" fillId="0" borderId="17" xfId="0" applyNumberFormat="1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vertical="center" wrapText="1"/>
    </xf>
    <xf numFmtId="0" fontId="26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left" vertical="center" wrapText="1"/>
    </xf>
    <xf numFmtId="0" fontId="26" fillId="0" borderId="13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0" fillId="0" borderId="13" xfId="0" applyFont="1" applyFill="1" applyBorder="1" applyAlignment="1">
      <alignment/>
    </xf>
    <xf numFmtId="0" fontId="27" fillId="0" borderId="1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wrapText="1"/>
    </xf>
    <xf numFmtId="0" fontId="26" fillId="0" borderId="1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top" wrapText="1"/>
    </xf>
    <xf numFmtId="184" fontId="31" fillId="0" borderId="13" xfId="95" applyNumberFormat="1" applyFont="1" applyBorder="1">
      <alignment vertical="top"/>
      <protection/>
    </xf>
    <xf numFmtId="184" fontId="19" fillId="0" borderId="13" xfId="0" applyNumberFormat="1" applyFont="1" applyFill="1" applyBorder="1" applyAlignment="1" applyProtection="1">
      <alignment/>
      <protection/>
    </xf>
    <xf numFmtId="184" fontId="46" fillId="0" borderId="13" xfId="0" applyNumberFormat="1" applyFont="1" applyBorder="1" applyAlignment="1">
      <alignment vertical="justify"/>
    </xf>
    <xf numFmtId="0" fontId="4" fillId="0" borderId="0" xfId="0" applyNumberFormat="1" applyFont="1" applyFill="1" applyAlignment="1" applyProtection="1">
      <alignment/>
      <protection/>
    </xf>
    <xf numFmtId="2" fontId="0" fillId="0" borderId="13" xfId="0" applyNumberFormat="1" applyFont="1" applyBorder="1" applyAlignment="1">
      <alignment vertical="center" wrapText="1"/>
    </xf>
    <xf numFmtId="184" fontId="0" fillId="0" borderId="0" xfId="0" applyNumberFormat="1" applyFont="1" applyFill="1" applyAlignment="1">
      <alignment/>
    </xf>
    <xf numFmtId="0" fontId="27" fillId="0" borderId="16" xfId="0" applyFont="1" applyBorder="1" applyAlignment="1">
      <alignment horizontal="center" vertical="center" wrapText="1"/>
    </xf>
    <xf numFmtId="4" fontId="19" fillId="0" borderId="13" xfId="0" applyNumberFormat="1" applyFont="1" applyFill="1" applyBorder="1" applyAlignment="1" applyProtection="1">
      <alignment/>
      <protection/>
    </xf>
    <xf numFmtId="4" fontId="32" fillId="0" borderId="13" xfId="95" applyNumberFormat="1" applyFont="1" applyBorder="1">
      <alignment vertical="top"/>
      <protection/>
    </xf>
    <xf numFmtId="184" fontId="32" fillId="0" borderId="18" xfId="95" applyNumberFormat="1" applyFont="1" applyBorder="1">
      <alignment vertical="top"/>
      <protection/>
    </xf>
    <xf numFmtId="4" fontId="46" fillId="0" borderId="13" xfId="0" applyNumberFormat="1" applyFont="1" applyBorder="1" applyAlignment="1">
      <alignment vertical="justify"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27" fillId="0" borderId="16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49" fontId="27" fillId="0" borderId="16" xfId="0" applyNumberFormat="1" applyFont="1" applyBorder="1" applyAlignment="1">
      <alignment horizontal="center" vertical="center" wrapText="1"/>
    </xf>
    <xf numFmtId="49" fontId="27" fillId="0" borderId="19" xfId="0" applyNumberFormat="1" applyFont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0" fontId="27" fillId="0" borderId="16" xfId="0" applyFont="1" applyBorder="1" applyAlignment="1">
      <alignment vertical="center" wrapText="1"/>
    </xf>
    <xf numFmtId="0" fontId="27" fillId="0" borderId="19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27" fillId="0" borderId="16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7" fillId="0" borderId="0" xfId="0" applyNumberFormat="1" applyFont="1" applyFill="1" applyAlignment="1" applyProtection="1">
      <alignment horizontal="center" vertical="center" wrapText="1"/>
      <protection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Font="1" applyFill="1" applyBorder="1" applyAlignment="1">
      <alignment horizontal="center" vertical="center" wrapText="1"/>
    </xf>
    <xf numFmtId="2" fontId="27" fillId="0" borderId="16" xfId="0" applyNumberFormat="1" applyFont="1" applyBorder="1" applyAlignment="1">
      <alignment vertical="center" wrapText="1"/>
    </xf>
    <xf numFmtId="2" fontId="27" fillId="0" borderId="14" xfId="0" applyNumberFormat="1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7" fillId="0" borderId="20" xfId="0" applyFont="1" applyBorder="1" applyAlignment="1">
      <alignment vertical="center" wrapText="1"/>
    </xf>
    <xf numFmtId="0" fontId="27" fillId="0" borderId="21" xfId="0" applyFont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L68"/>
  <sheetViews>
    <sheetView tabSelected="1" view="pageBreakPreview" zoomScaleSheetLayoutView="100" zoomScalePageLayoutView="0" workbookViewId="0" topLeftCell="B1">
      <selection activeCell="G5" sqref="G5"/>
    </sheetView>
  </sheetViews>
  <sheetFormatPr defaultColWidth="9.16015625" defaultRowHeight="12.75"/>
  <cols>
    <col min="1" max="1" width="3.83203125" style="3" hidden="1" customWidth="1"/>
    <col min="2" max="2" width="16.5" style="18" customWidth="1"/>
    <col min="3" max="3" width="14.5" style="18" customWidth="1"/>
    <col min="4" max="4" width="16" style="18" customWidth="1"/>
    <col min="5" max="5" width="54" style="3" customWidth="1"/>
    <col min="6" max="6" width="62.33203125" style="3" customWidth="1"/>
    <col min="7" max="9" width="21.16015625" style="3" customWidth="1"/>
    <col min="10" max="10" width="4.33203125" style="2" customWidth="1"/>
    <col min="11" max="11" width="10.66015625" style="2" bestFit="1" customWidth="1"/>
    <col min="12" max="12" width="11.66015625" style="2" customWidth="1"/>
    <col min="13" max="16384" width="9.16015625" style="2" customWidth="1"/>
  </cols>
  <sheetData>
    <row r="1" spans="1:9" s="8" customFormat="1" ht="13.5" customHeight="1">
      <c r="A1" s="7"/>
      <c r="B1" s="61"/>
      <c r="C1" s="61"/>
      <c r="D1" s="61"/>
      <c r="E1" s="61"/>
      <c r="F1" s="61"/>
      <c r="G1" s="61"/>
      <c r="H1" s="61"/>
      <c r="I1" s="61"/>
    </row>
    <row r="2" spans="7:9" ht="63" customHeight="1">
      <c r="G2" s="73" t="s">
        <v>112</v>
      </c>
      <c r="H2" s="73"/>
      <c r="I2" s="73"/>
    </row>
    <row r="3" spans="1:9" ht="61.5" customHeight="1">
      <c r="A3" s="1"/>
      <c r="B3" s="74" t="s">
        <v>78</v>
      </c>
      <c r="C3" s="75"/>
      <c r="D3" s="75"/>
      <c r="E3" s="75"/>
      <c r="F3" s="75"/>
      <c r="G3" s="75"/>
      <c r="H3" s="75"/>
      <c r="I3" s="75"/>
    </row>
    <row r="4" spans="2:9" ht="12" customHeight="1">
      <c r="B4" s="19"/>
      <c r="C4" s="20"/>
      <c r="D4" s="20"/>
      <c r="E4" s="4"/>
      <c r="F4" s="24"/>
      <c r="G4" s="24"/>
      <c r="H4" s="25"/>
      <c r="I4" s="10" t="s">
        <v>2</v>
      </c>
    </row>
    <row r="5" spans="1:9" ht="107.25" customHeight="1">
      <c r="A5" s="23"/>
      <c r="B5" s="26" t="s">
        <v>7</v>
      </c>
      <c r="C5" s="26" t="s">
        <v>8</v>
      </c>
      <c r="D5" s="9" t="s">
        <v>9</v>
      </c>
      <c r="E5" s="27" t="s">
        <v>6</v>
      </c>
      <c r="F5" s="11" t="s">
        <v>4</v>
      </c>
      <c r="G5" s="28" t="s">
        <v>0</v>
      </c>
      <c r="H5" s="11" t="s">
        <v>1</v>
      </c>
      <c r="I5" s="11" t="s">
        <v>5</v>
      </c>
    </row>
    <row r="6" spans="1:9" s="6" customFormat="1" ht="29.25" customHeight="1">
      <c r="A6" s="5"/>
      <c r="B6" s="21"/>
      <c r="C6" s="21"/>
      <c r="D6" s="21"/>
      <c r="E6" s="12" t="s">
        <v>10</v>
      </c>
      <c r="F6" s="13"/>
      <c r="G6" s="13"/>
      <c r="H6" s="13"/>
      <c r="I6" s="13"/>
    </row>
    <row r="7" spans="2:9" ht="42" customHeight="1">
      <c r="B7" s="22"/>
      <c r="C7" s="22"/>
      <c r="E7" s="29"/>
      <c r="F7" s="11" t="s">
        <v>14</v>
      </c>
      <c r="G7" s="50">
        <f>G8</f>
        <v>3354199</v>
      </c>
      <c r="H7" s="50">
        <f>H8</f>
        <v>104687</v>
      </c>
      <c r="I7" s="50">
        <f>G7+H7</f>
        <v>3458886</v>
      </c>
    </row>
    <row r="8" spans="2:9" ht="63.75">
      <c r="B8" s="22"/>
      <c r="C8" s="22" t="s">
        <v>13</v>
      </c>
      <c r="D8" s="31" t="s">
        <v>11</v>
      </c>
      <c r="E8" s="32" t="s">
        <v>15</v>
      </c>
      <c r="F8" s="30" t="s">
        <v>12</v>
      </c>
      <c r="G8" s="16">
        <v>3354199</v>
      </c>
      <c r="H8" s="16">
        <v>104687</v>
      </c>
      <c r="I8" s="16">
        <f>G8+H8</f>
        <v>3458886</v>
      </c>
    </row>
    <row r="9" spans="2:9" ht="43.5">
      <c r="B9" s="14"/>
      <c r="C9" s="14"/>
      <c r="D9" s="22"/>
      <c r="E9" s="29"/>
      <c r="F9" s="33" t="s">
        <v>16</v>
      </c>
      <c r="G9" s="51">
        <f>G10+G11+G12+G13+G14+G15+G16+G17+G18</f>
        <v>8498955</v>
      </c>
      <c r="H9" s="57">
        <f>H10+H11+H12+H13+H14+H15+H16+H17+H18</f>
        <v>2219168.7</v>
      </c>
      <c r="I9" s="57">
        <f>G9+H9</f>
        <v>10718123.7</v>
      </c>
    </row>
    <row r="10" spans="2:9" ht="30">
      <c r="B10" s="14"/>
      <c r="C10" s="14">
        <v>1010</v>
      </c>
      <c r="D10" s="22" t="s">
        <v>17</v>
      </c>
      <c r="E10" s="15" t="s">
        <v>18</v>
      </c>
      <c r="F10" s="30" t="s">
        <v>19</v>
      </c>
      <c r="G10" s="16">
        <v>5923427</v>
      </c>
      <c r="H10" s="58">
        <v>975465.56</v>
      </c>
      <c r="I10" s="58">
        <f aca="true" t="shared" si="0" ref="I10:I31">G10+H10</f>
        <v>6898892.5600000005</v>
      </c>
    </row>
    <row r="11" spans="2:9" ht="30">
      <c r="B11" s="14"/>
      <c r="C11" s="14">
        <v>1190</v>
      </c>
      <c r="D11" s="22" t="s">
        <v>20</v>
      </c>
      <c r="E11" s="15" t="s">
        <v>21</v>
      </c>
      <c r="F11" s="30" t="s">
        <v>22</v>
      </c>
      <c r="G11" s="16">
        <v>441814</v>
      </c>
      <c r="H11" s="16">
        <v>7775</v>
      </c>
      <c r="I11" s="16">
        <f t="shared" si="0"/>
        <v>449589</v>
      </c>
    </row>
    <row r="12" spans="2:9" ht="30">
      <c r="B12" s="14"/>
      <c r="C12" s="14">
        <v>3035</v>
      </c>
      <c r="D12" s="22" t="s">
        <v>23</v>
      </c>
      <c r="E12" s="15" t="s">
        <v>24</v>
      </c>
      <c r="F12" s="34" t="s">
        <v>25</v>
      </c>
      <c r="G12" s="16">
        <v>300150</v>
      </c>
      <c r="H12" s="16"/>
      <c r="I12" s="16">
        <f t="shared" si="0"/>
        <v>300150</v>
      </c>
    </row>
    <row r="13" spans="2:9" ht="15">
      <c r="B13" s="14"/>
      <c r="C13" s="14">
        <v>3240</v>
      </c>
      <c r="D13" s="22" t="s">
        <v>82</v>
      </c>
      <c r="E13" s="15" t="s">
        <v>90</v>
      </c>
      <c r="F13" s="34" t="s">
        <v>83</v>
      </c>
      <c r="G13" s="16">
        <v>78080</v>
      </c>
      <c r="H13" s="16">
        <v>9928.14</v>
      </c>
      <c r="I13" s="16">
        <f t="shared" si="0"/>
        <v>88008.14</v>
      </c>
    </row>
    <row r="14" spans="2:9" ht="30">
      <c r="B14" s="14"/>
      <c r="C14" s="14">
        <v>4090</v>
      </c>
      <c r="D14" s="22" t="s">
        <v>26</v>
      </c>
      <c r="E14" s="15" t="s">
        <v>27</v>
      </c>
      <c r="F14" s="30" t="s">
        <v>28</v>
      </c>
      <c r="G14" s="16">
        <v>29877</v>
      </c>
      <c r="H14" s="16"/>
      <c r="I14" s="16">
        <f t="shared" si="0"/>
        <v>29877</v>
      </c>
    </row>
    <row r="15" spans="2:9" ht="47.25" customHeight="1">
      <c r="B15" s="14"/>
      <c r="C15" s="14">
        <v>6030</v>
      </c>
      <c r="D15" s="22" t="s">
        <v>29</v>
      </c>
      <c r="E15" s="15" t="s">
        <v>30</v>
      </c>
      <c r="F15" s="35" t="s">
        <v>105</v>
      </c>
      <c r="G15" s="16">
        <v>1725607</v>
      </c>
      <c r="H15" s="16"/>
      <c r="I15" s="16">
        <f t="shared" si="0"/>
        <v>1725607</v>
      </c>
    </row>
    <row r="16" spans="2:9" ht="26.25" customHeight="1">
      <c r="B16" s="62"/>
      <c r="C16" s="62">
        <v>6130</v>
      </c>
      <c r="D16" s="65" t="s">
        <v>48</v>
      </c>
      <c r="E16" s="77" t="s">
        <v>91</v>
      </c>
      <c r="F16" s="35" t="s">
        <v>92</v>
      </c>
      <c r="G16" s="16"/>
      <c r="H16" s="16">
        <v>20000</v>
      </c>
      <c r="I16" s="16"/>
    </row>
    <row r="17" spans="2:9" ht="38.25" customHeight="1">
      <c r="B17" s="64"/>
      <c r="C17" s="64"/>
      <c r="D17" s="67"/>
      <c r="E17" s="78"/>
      <c r="F17" s="35" t="s">
        <v>102</v>
      </c>
      <c r="G17" s="16"/>
      <c r="H17" s="16">
        <v>609000</v>
      </c>
      <c r="I17" s="16"/>
    </row>
    <row r="18" spans="2:9" ht="30.75" customHeight="1">
      <c r="B18" s="14"/>
      <c r="C18" s="14">
        <v>7470</v>
      </c>
      <c r="D18" s="22" t="s">
        <v>80</v>
      </c>
      <c r="E18" s="15" t="s">
        <v>88</v>
      </c>
      <c r="F18" s="35" t="s">
        <v>89</v>
      </c>
      <c r="G18" s="16"/>
      <c r="H18" s="16">
        <v>597000</v>
      </c>
      <c r="I18" s="16">
        <f t="shared" si="0"/>
        <v>597000</v>
      </c>
    </row>
    <row r="19" spans="2:9" ht="43.5">
      <c r="B19" s="14"/>
      <c r="C19" s="14"/>
      <c r="D19" s="22"/>
      <c r="E19" s="15"/>
      <c r="F19" s="11" t="s">
        <v>31</v>
      </c>
      <c r="G19" s="50">
        <f>G20+G21</f>
        <v>23500</v>
      </c>
      <c r="H19" s="50">
        <f>H20+H21</f>
        <v>0</v>
      </c>
      <c r="I19" s="50">
        <f t="shared" si="0"/>
        <v>23500</v>
      </c>
    </row>
    <row r="20" spans="2:9" ht="30">
      <c r="B20" s="62"/>
      <c r="C20" s="62">
        <v>3141</v>
      </c>
      <c r="D20" s="65" t="s">
        <v>32</v>
      </c>
      <c r="E20" s="68" t="s">
        <v>76</v>
      </c>
      <c r="F20" s="36" t="s">
        <v>33</v>
      </c>
      <c r="G20" s="16">
        <v>5000</v>
      </c>
      <c r="H20" s="16"/>
      <c r="I20" s="16">
        <f t="shared" si="0"/>
        <v>5000</v>
      </c>
    </row>
    <row r="21" spans="2:9" ht="60">
      <c r="B21" s="64"/>
      <c r="C21" s="64"/>
      <c r="D21" s="67"/>
      <c r="E21" s="70"/>
      <c r="F21" s="37" t="s">
        <v>34</v>
      </c>
      <c r="G21" s="16">
        <v>18500</v>
      </c>
      <c r="H21" s="16"/>
      <c r="I21" s="16">
        <f t="shared" si="0"/>
        <v>18500</v>
      </c>
    </row>
    <row r="22" spans="2:9" ht="43.5">
      <c r="B22" s="14"/>
      <c r="C22" s="14"/>
      <c r="D22" s="22"/>
      <c r="E22" s="15"/>
      <c r="F22" s="41" t="s">
        <v>35</v>
      </c>
      <c r="G22" s="50">
        <f>G23+G24</f>
        <v>41882</v>
      </c>
      <c r="H22" s="50">
        <f>H23+H24</f>
        <v>0</v>
      </c>
      <c r="I22" s="50">
        <f t="shared" si="0"/>
        <v>41882</v>
      </c>
    </row>
    <row r="23" spans="2:9" ht="45">
      <c r="B23" s="62"/>
      <c r="C23" s="62">
        <v>3400</v>
      </c>
      <c r="D23" s="65" t="s">
        <v>36</v>
      </c>
      <c r="E23" s="71" t="s">
        <v>37</v>
      </c>
      <c r="F23" s="30" t="s">
        <v>38</v>
      </c>
      <c r="G23" s="16">
        <v>38400</v>
      </c>
      <c r="H23" s="16"/>
      <c r="I23" s="16">
        <f t="shared" si="0"/>
        <v>38400</v>
      </c>
    </row>
    <row r="24" spans="2:9" ht="15">
      <c r="B24" s="64"/>
      <c r="C24" s="64"/>
      <c r="D24" s="67"/>
      <c r="E24" s="72"/>
      <c r="F24" s="30" t="s">
        <v>39</v>
      </c>
      <c r="G24" s="16">
        <v>3482</v>
      </c>
      <c r="H24" s="16"/>
      <c r="I24" s="16">
        <f t="shared" si="0"/>
        <v>3482</v>
      </c>
    </row>
    <row r="25" spans="2:9" ht="43.5">
      <c r="B25" s="38"/>
      <c r="C25" s="45"/>
      <c r="D25" s="45"/>
      <c r="E25" s="42"/>
      <c r="F25" s="43" t="s">
        <v>40</v>
      </c>
      <c r="G25" s="50">
        <f>G26</f>
        <v>60700</v>
      </c>
      <c r="H25" s="50">
        <f>H26</f>
        <v>23311</v>
      </c>
      <c r="I25" s="50">
        <f t="shared" si="0"/>
        <v>84011</v>
      </c>
    </row>
    <row r="26" spans="2:9" ht="44.25" customHeight="1">
      <c r="B26" s="38"/>
      <c r="C26" s="38">
        <v>4200</v>
      </c>
      <c r="D26" s="39" t="s">
        <v>41</v>
      </c>
      <c r="E26" s="42" t="s">
        <v>42</v>
      </c>
      <c r="F26" s="44" t="s">
        <v>43</v>
      </c>
      <c r="G26" s="16">
        <v>60700</v>
      </c>
      <c r="H26" s="16">
        <v>23311</v>
      </c>
      <c r="I26" s="16">
        <f t="shared" si="0"/>
        <v>84011</v>
      </c>
    </row>
    <row r="27" spans="2:9" ht="43.5">
      <c r="B27" s="38"/>
      <c r="C27" s="38"/>
      <c r="D27" s="39"/>
      <c r="E27" s="42"/>
      <c r="F27" s="43" t="s">
        <v>101</v>
      </c>
      <c r="G27" s="50">
        <f>G28+G29</f>
        <v>463361</v>
      </c>
      <c r="H27" s="50">
        <f>H28+H29</f>
        <v>0</v>
      </c>
      <c r="I27" s="50">
        <f t="shared" si="0"/>
        <v>463361</v>
      </c>
    </row>
    <row r="28" spans="2:9" ht="27" customHeight="1">
      <c r="B28" s="38"/>
      <c r="C28" s="38">
        <v>5031</v>
      </c>
      <c r="D28" s="39" t="s">
        <v>44</v>
      </c>
      <c r="E28" s="42" t="s">
        <v>45</v>
      </c>
      <c r="F28" s="46" t="s">
        <v>46</v>
      </c>
      <c r="G28" s="16">
        <v>446161</v>
      </c>
      <c r="H28" s="16"/>
      <c r="I28" s="16">
        <f t="shared" si="0"/>
        <v>446161</v>
      </c>
    </row>
    <row r="29" spans="2:9" ht="60.75" customHeight="1">
      <c r="B29" s="38"/>
      <c r="C29" s="38">
        <v>5061</v>
      </c>
      <c r="D29" s="39" t="s">
        <v>44</v>
      </c>
      <c r="E29" s="54" t="s">
        <v>77</v>
      </c>
      <c r="F29" s="46" t="s">
        <v>43</v>
      </c>
      <c r="G29" s="16">
        <v>17200</v>
      </c>
      <c r="H29" s="16"/>
      <c r="I29" s="16">
        <f t="shared" si="0"/>
        <v>17200</v>
      </c>
    </row>
    <row r="30" spans="2:9" ht="57.75">
      <c r="B30" s="38"/>
      <c r="C30" s="38"/>
      <c r="D30" s="39"/>
      <c r="E30" s="42"/>
      <c r="F30" s="43" t="s">
        <v>47</v>
      </c>
      <c r="G30" s="50">
        <f>G31+G32+G33+G34+G35+G36+G37+G38+G39+G40+G41+G42+G43+G44+G45+G46+G47+G48+G49+G50+G51+G52+G53+G54+G55+G56+G57</f>
        <v>6057671</v>
      </c>
      <c r="H30" s="50">
        <f>H31+H32+H33+H34+H35+H36+H37+H38+H39+H40+H41+H42+H43+H44+H45+H46+H47+H48+H49+H50+H51+H52+H53+H54+H55+H56+H57</f>
        <v>3529825</v>
      </c>
      <c r="I30" s="50">
        <f t="shared" si="0"/>
        <v>9587496</v>
      </c>
    </row>
    <row r="31" spans="2:9" ht="45" customHeight="1">
      <c r="B31" s="62"/>
      <c r="C31" s="62">
        <v>6052</v>
      </c>
      <c r="D31" s="65" t="s">
        <v>48</v>
      </c>
      <c r="E31" s="68" t="s">
        <v>49</v>
      </c>
      <c r="F31" s="46" t="s">
        <v>84</v>
      </c>
      <c r="G31" s="16">
        <v>36627</v>
      </c>
      <c r="H31" s="16">
        <v>22500</v>
      </c>
      <c r="I31" s="16">
        <f t="shared" si="0"/>
        <v>59127</v>
      </c>
    </row>
    <row r="32" spans="2:9" ht="31.5" customHeight="1">
      <c r="B32" s="83"/>
      <c r="C32" s="83"/>
      <c r="D32" s="83"/>
      <c r="E32" s="79"/>
      <c r="F32" s="46" t="s">
        <v>103</v>
      </c>
      <c r="G32" s="16">
        <v>400212</v>
      </c>
      <c r="H32" s="16"/>
      <c r="I32" s="16"/>
    </row>
    <row r="33" spans="2:11" ht="15">
      <c r="B33" s="62"/>
      <c r="C33" s="62">
        <v>6060</v>
      </c>
      <c r="D33" s="65" t="s">
        <v>48</v>
      </c>
      <c r="E33" s="68" t="s">
        <v>50</v>
      </c>
      <c r="F33" s="44" t="s">
        <v>51</v>
      </c>
      <c r="G33" s="16">
        <v>273600</v>
      </c>
      <c r="H33" s="16"/>
      <c r="I33" s="16">
        <f aca="true" t="shared" si="1" ref="I33:I57">G33+H33</f>
        <v>273600</v>
      </c>
      <c r="K33" s="55">
        <f>G33+G34+G35+G36+G37+G38+G39+G40+G41+G42+G43+G44+G45+G46+G47+G48+G49</f>
        <v>2110386</v>
      </c>
    </row>
    <row r="34" spans="2:9" ht="30">
      <c r="B34" s="63"/>
      <c r="C34" s="63"/>
      <c r="D34" s="66"/>
      <c r="E34" s="69"/>
      <c r="F34" s="47" t="s">
        <v>52</v>
      </c>
      <c r="G34" s="16">
        <v>14000</v>
      </c>
      <c r="H34" s="16"/>
      <c r="I34" s="16">
        <f t="shared" si="1"/>
        <v>14000</v>
      </c>
    </row>
    <row r="35" spans="2:9" ht="14.25" customHeight="1">
      <c r="B35" s="63"/>
      <c r="C35" s="63"/>
      <c r="D35" s="66"/>
      <c r="E35" s="69"/>
      <c r="F35" s="37" t="s">
        <v>53</v>
      </c>
      <c r="G35" s="16">
        <v>573609</v>
      </c>
      <c r="H35" s="16"/>
      <c r="I35" s="16">
        <f t="shared" si="1"/>
        <v>573609</v>
      </c>
    </row>
    <row r="36" spans="2:9" ht="30">
      <c r="B36" s="63"/>
      <c r="C36" s="63"/>
      <c r="D36" s="66"/>
      <c r="E36" s="69"/>
      <c r="F36" s="14" t="s">
        <v>54</v>
      </c>
      <c r="G36" s="16">
        <v>100000</v>
      </c>
      <c r="H36" s="16"/>
      <c r="I36" s="16">
        <f t="shared" si="1"/>
        <v>100000</v>
      </c>
    </row>
    <row r="37" spans="2:9" ht="30">
      <c r="B37" s="63"/>
      <c r="C37" s="63"/>
      <c r="D37" s="66"/>
      <c r="E37" s="69"/>
      <c r="F37" s="14" t="s">
        <v>55</v>
      </c>
      <c r="G37" s="16">
        <v>456000</v>
      </c>
      <c r="H37" s="16"/>
      <c r="I37" s="16">
        <f t="shared" si="1"/>
        <v>456000</v>
      </c>
    </row>
    <row r="38" spans="2:9" ht="15">
      <c r="B38" s="63"/>
      <c r="C38" s="63"/>
      <c r="D38" s="66"/>
      <c r="E38" s="69"/>
      <c r="F38" s="14" t="s">
        <v>56</v>
      </c>
      <c r="G38" s="16">
        <v>73500</v>
      </c>
      <c r="H38" s="16"/>
      <c r="I38" s="16">
        <f t="shared" si="1"/>
        <v>73500</v>
      </c>
    </row>
    <row r="39" spans="2:9" ht="15">
      <c r="B39" s="63"/>
      <c r="C39" s="63"/>
      <c r="D39" s="66"/>
      <c r="E39" s="69"/>
      <c r="F39" s="14" t="s">
        <v>79</v>
      </c>
      <c r="G39" s="16">
        <v>90000</v>
      </c>
      <c r="H39" s="16"/>
      <c r="I39" s="16">
        <f t="shared" si="1"/>
        <v>90000</v>
      </c>
    </row>
    <row r="40" spans="2:9" ht="15">
      <c r="B40" s="63"/>
      <c r="C40" s="63"/>
      <c r="D40" s="66"/>
      <c r="E40" s="69"/>
      <c r="F40" s="14" t="s">
        <v>85</v>
      </c>
      <c r="G40" s="16">
        <v>7000</v>
      </c>
      <c r="H40" s="16"/>
      <c r="I40" s="16">
        <f t="shared" si="1"/>
        <v>7000</v>
      </c>
    </row>
    <row r="41" spans="2:9" ht="15">
      <c r="B41" s="63"/>
      <c r="C41" s="63"/>
      <c r="D41" s="66"/>
      <c r="E41" s="69"/>
      <c r="F41" s="14" t="s">
        <v>95</v>
      </c>
      <c r="G41" s="16">
        <v>11000</v>
      </c>
      <c r="H41" s="16">
        <v>50800</v>
      </c>
      <c r="I41" s="16">
        <f t="shared" si="1"/>
        <v>61800</v>
      </c>
    </row>
    <row r="42" spans="2:9" ht="30">
      <c r="B42" s="63"/>
      <c r="C42" s="63"/>
      <c r="D42" s="66"/>
      <c r="E42" s="69"/>
      <c r="F42" s="14" t="s">
        <v>93</v>
      </c>
      <c r="G42" s="16">
        <v>24991</v>
      </c>
      <c r="H42" s="16"/>
      <c r="I42" s="16">
        <f t="shared" si="1"/>
        <v>24991</v>
      </c>
    </row>
    <row r="43" spans="2:9" ht="15">
      <c r="B43" s="63"/>
      <c r="C43" s="63"/>
      <c r="D43" s="66"/>
      <c r="E43" s="69"/>
      <c r="F43" s="14" t="s">
        <v>94</v>
      </c>
      <c r="G43" s="16">
        <v>30000</v>
      </c>
      <c r="H43" s="16"/>
      <c r="I43" s="16">
        <f t="shared" si="1"/>
        <v>30000</v>
      </c>
    </row>
    <row r="44" spans="2:9" ht="15">
      <c r="B44" s="63"/>
      <c r="C44" s="63"/>
      <c r="D44" s="66"/>
      <c r="E44" s="69"/>
      <c r="F44" s="14" t="s">
        <v>97</v>
      </c>
      <c r="G44" s="16">
        <v>7000</v>
      </c>
      <c r="H44" s="16">
        <v>24932</v>
      </c>
      <c r="I44" s="16">
        <f t="shared" si="1"/>
        <v>31932</v>
      </c>
    </row>
    <row r="45" spans="2:9" ht="15">
      <c r="B45" s="63"/>
      <c r="C45" s="63"/>
      <c r="D45" s="66"/>
      <c r="E45" s="69"/>
      <c r="F45" s="14" t="s">
        <v>64</v>
      </c>
      <c r="G45" s="16"/>
      <c r="H45" s="16">
        <v>79000</v>
      </c>
      <c r="I45" s="16">
        <f>G45+H45</f>
        <v>79000</v>
      </c>
    </row>
    <row r="46" spans="2:9" ht="15">
      <c r="B46" s="63"/>
      <c r="C46" s="63"/>
      <c r="D46" s="66"/>
      <c r="E46" s="69"/>
      <c r="F46" s="14" t="s">
        <v>96</v>
      </c>
      <c r="G46" s="16"/>
      <c r="H46" s="16">
        <v>84000</v>
      </c>
      <c r="I46" s="16">
        <f>G46+H46</f>
        <v>84000</v>
      </c>
    </row>
    <row r="47" spans="2:9" ht="15">
      <c r="B47" s="63"/>
      <c r="C47" s="63"/>
      <c r="D47" s="66"/>
      <c r="E47" s="69"/>
      <c r="F47" s="56" t="s">
        <v>100</v>
      </c>
      <c r="G47" s="16">
        <v>16240</v>
      </c>
      <c r="H47" s="16"/>
      <c r="I47" s="16"/>
    </row>
    <row r="48" spans="2:9" ht="30">
      <c r="B48" s="63"/>
      <c r="C48" s="63"/>
      <c r="D48" s="66"/>
      <c r="E48" s="69"/>
      <c r="F48" s="56" t="s">
        <v>106</v>
      </c>
      <c r="G48" s="16">
        <v>426000</v>
      </c>
      <c r="H48" s="16"/>
      <c r="I48" s="16"/>
    </row>
    <row r="49" spans="2:12" ht="30">
      <c r="B49" s="64"/>
      <c r="C49" s="64"/>
      <c r="D49" s="67"/>
      <c r="E49" s="70"/>
      <c r="F49" s="56" t="s">
        <v>104</v>
      </c>
      <c r="G49" s="16">
        <v>7446</v>
      </c>
      <c r="H49" s="16">
        <v>825546</v>
      </c>
      <c r="I49" s="16">
        <f t="shared" si="1"/>
        <v>832992</v>
      </c>
      <c r="K49" s="55"/>
      <c r="L49" s="55"/>
    </row>
    <row r="50" spans="2:12" ht="45">
      <c r="B50" s="62"/>
      <c r="C50" s="62">
        <v>6310</v>
      </c>
      <c r="D50" s="65" t="s">
        <v>80</v>
      </c>
      <c r="E50" s="80" t="s">
        <v>81</v>
      </c>
      <c r="F50" s="44" t="s">
        <v>98</v>
      </c>
      <c r="G50" s="59"/>
      <c r="H50" s="16">
        <v>1121</v>
      </c>
      <c r="I50" s="16">
        <f t="shared" si="1"/>
        <v>1121</v>
      </c>
      <c r="K50" s="55"/>
      <c r="L50" s="55"/>
    </row>
    <row r="51" spans="2:12" ht="74.25" customHeight="1">
      <c r="B51" s="63"/>
      <c r="C51" s="63"/>
      <c r="D51" s="66"/>
      <c r="E51" s="81"/>
      <c r="F51" s="44" t="s">
        <v>99</v>
      </c>
      <c r="G51" s="59"/>
      <c r="H51" s="16">
        <v>39900</v>
      </c>
      <c r="I51" s="16">
        <f t="shared" si="1"/>
        <v>39900</v>
      </c>
      <c r="K51" s="55"/>
      <c r="L51" s="55"/>
    </row>
    <row r="52" spans="2:9" ht="26.25" customHeight="1">
      <c r="B52" s="64"/>
      <c r="C52" s="76"/>
      <c r="D52" s="76"/>
      <c r="E52" s="82"/>
      <c r="F52" s="38" t="s">
        <v>110</v>
      </c>
      <c r="G52" s="16"/>
      <c r="H52" s="16">
        <v>124509</v>
      </c>
      <c r="I52" s="16">
        <f t="shared" si="1"/>
        <v>124509</v>
      </c>
    </row>
    <row r="53" spans="2:9" ht="15">
      <c r="B53" s="62"/>
      <c r="C53" s="62">
        <v>6650</v>
      </c>
      <c r="D53" s="65" t="s">
        <v>57</v>
      </c>
      <c r="E53" s="68" t="s">
        <v>58</v>
      </c>
      <c r="F53" s="14" t="s">
        <v>59</v>
      </c>
      <c r="G53" s="16">
        <v>100000</v>
      </c>
      <c r="H53" s="16"/>
      <c r="I53" s="16">
        <f t="shared" si="1"/>
        <v>100000</v>
      </c>
    </row>
    <row r="54" spans="2:9" ht="17.25" customHeight="1">
      <c r="B54" s="63"/>
      <c r="C54" s="63"/>
      <c r="D54" s="66"/>
      <c r="E54" s="69"/>
      <c r="F54" s="14" t="s">
        <v>60</v>
      </c>
      <c r="G54" s="16">
        <v>2953000</v>
      </c>
      <c r="H54" s="16"/>
      <c r="I54" s="16">
        <f>G54+H54</f>
        <v>2953000</v>
      </c>
    </row>
    <row r="55" spans="2:9" ht="30">
      <c r="B55" s="63"/>
      <c r="C55" s="63"/>
      <c r="D55" s="66"/>
      <c r="E55" s="69"/>
      <c r="F55" s="14" t="s">
        <v>107</v>
      </c>
      <c r="G55" s="16">
        <v>7446</v>
      </c>
      <c r="H55" s="16">
        <v>664991</v>
      </c>
      <c r="I55" s="16">
        <f>G55+H55</f>
        <v>672437</v>
      </c>
    </row>
    <row r="56" spans="2:9" ht="30">
      <c r="B56" s="63"/>
      <c r="C56" s="63"/>
      <c r="D56" s="66"/>
      <c r="E56" s="69"/>
      <c r="F56" s="14" t="s">
        <v>111</v>
      </c>
      <c r="G56" s="16">
        <v>450000</v>
      </c>
      <c r="H56" s="16"/>
      <c r="I56" s="16">
        <f>G56+H56</f>
        <v>450000</v>
      </c>
    </row>
    <row r="57" spans="2:9" ht="15">
      <c r="B57" s="64"/>
      <c r="C57" s="64"/>
      <c r="D57" s="67"/>
      <c r="E57" s="70"/>
      <c r="F57" s="14" t="s">
        <v>87</v>
      </c>
      <c r="G57" s="16"/>
      <c r="H57" s="16">
        <v>1612526</v>
      </c>
      <c r="I57" s="16">
        <f t="shared" si="1"/>
        <v>1612526</v>
      </c>
    </row>
    <row r="58" spans="2:9" ht="57.75">
      <c r="B58" s="38"/>
      <c r="C58" s="38"/>
      <c r="D58" s="39"/>
      <c r="E58" s="40"/>
      <c r="F58" s="43" t="s">
        <v>61</v>
      </c>
      <c r="G58" s="50">
        <f>G59+G60</f>
        <v>50000</v>
      </c>
      <c r="H58" s="50">
        <f>H59+H60</f>
        <v>356000</v>
      </c>
      <c r="I58" s="50">
        <f aca="true" t="shared" si="2" ref="I58:I65">G58+H58</f>
        <v>406000</v>
      </c>
    </row>
    <row r="59" spans="2:9" ht="30">
      <c r="B59" s="38"/>
      <c r="C59" s="38">
        <v>6430</v>
      </c>
      <c r="D59" s="39" t="s">
        <v>62</v>
      </c>
      <c r="E59" s="40" t="s">
        <v>63</v>
      </c>
      <c r="F59" s="14" t="s">
        <v>86</v>
      </c>
      <c r="G59" s="16"/>
      <c r="H59" s="16">
        <v>356000</v>
      </c>
      <c r="I59" s="16">
        <f t="shared" si="2"/>
        <v>356000</v>
      </c>
    </row>
    <row r="60" spans="2:9" ht="20.25" customHeight="1">
      <c r="B60" s="38"/>
      <c r="C60" s="38">
        <v>7310</v>
      </c>
      <c r="D60" s="39" t="s">
        <v>65</v>
      </c>
      <c r="E60" s="40" t="s">
        <v>66</v>
      </c>
      <c r="F60" s="14" t="s">
        <v>67</v>
      </c>
      <c r="G60" s="16">
        <v>50000</v>
      </c>
      <c r="H60" s="16"/>
      <c r="I60" s="16">
        <f t="shared" si="2"/>
        <v>50000</v>
      </c>
    </row>
    <row r="61" spans="2:9" ht="44.25" customHeight="1">
      <c r="B61" s="38"/>
      <c r="C61" s="38"/>
      <c r="D61" s="39"/>
      <c r="E61" s="40"/>
      <c r="F61" s="48" t="s">
        <v>71</v>
      </c>
      <c r="G61" s="50">
        <f>G62</f>
        <v>377389</v>
      </c>
      <c r="H61" s="50">
        <f>H62</f>
        <v>0</v>
      </c>
      <c r="I61" s="50">
        <f t="shared" si="2"/>
        <v>377389</v>
      </c>
    </row>
    <row r="62" spans="2:9" ht="15">
      <c r="B62" s="38"/>
      <c r="C62" s="38">
        <v>7840</v>
      </c>
      <c r="D62" s="39" t="s">
        <v>69</v>
      </c>
      <c r="E62" s="40" t="s">
        <v>70</v>
      </c>
      <c r="F62" s="46" t="s">
        <v>68</v>
      </c>
      <c r="G62" s="16">
        <v>377389</v>
      </c>
      <c r="H62" s="16"/>
      <c r="I62" s="16">
        <f t="shared" si="2"/>
        <v>377389</v>
      </c>
    </row>
    <row r="63" spans="2:9" ht="72">
      <c r="B63" s="38"/>
      <c r="C63" s="38"/>
      <c r="D63" s="39"/>
      <c r="E63" s="40"/>
      <c r="F63" s="48" t="s">
        <v>72</v>
      </c>
      <c r="G63" s="50">
        <f>G64</f>
        <v>0</v>
      </c>
      <c r="H63" s="50">
        <f>H64</f>
        <v>20000</v>
      </c>
      <c r="I63" s="50">
        <f t="shared" si="2"/>
        <v>20000</v>
      </c>
    </row>
    <row r="64" spans="2:9" ht="30">
      <c r="B64" s="14"/>
      <c r="C64" s="14">
        <v>9120</v>
      </c>
      <c r="D64" s="22" t="s">
        <v>73</v>
      </c>
      <c r="E64" s="49" t="s">
        <v>74</v>
      </c>
      <c r="F64" s="47" t="s">
        <v>75</v>
      </c>
      <c r="G64" s="16"/>
      <c r="H64" s="16">
        <v>20000</v>
      </c>
      <c r="I64" s="16">
        <f t="shared" si="2"/>
        <v>20000</v>
      </c>
    </row>
    <row r="65" spans="2:9" ht="24.75" customHeight="1">
      <c r="B65" s="14"/>
      <c r="C65" s="14"/>
      <c r="D65" s="22"/>
      <c r="E65" s="12" t="s">
        <v>3</v>
      </c>
      <c r="F65" s="17"/>
      <c r="G65" s="52">
        <f>G7+G9+G19+G22+G25+G27+G30+G58+G61+G63</f>
        <v>18927657</v>
      </c>
      <c r="H65" s="60">
        <f>H7+H9+H19+H22+H25+H27+H30+H58+H61+H63</f>
        <v>6252991.7</v>
      </c>
      <c r="I65" s="52">
        <f t="shared" si="2"/>
        <v>25180648.7</v>
      </c>
    </row>
    <row r="68" spans="3:7" ht="18.75">
      <c r="C68" s="53" t="s">
        <v>108</v>
      </c>
      <c r="G68" s="53" t="s">
        <v>109</v>
      </c>
    </row>
    <row r="69" ht="7.5" customHeight="1"/>
  </sheetData>
  <sheetProtection/>
  <mergeCells count="31">
    <mergeCell ref="E31:E32"/>
    <mergeCell ref="D50:D52"/>
    <mergeCell ref="B50:B52"/>
    <mergeCell ref="E50:E52"/>
    <mergeCell ref="B31:B32"/>
    <mergeCell ref="C31:C32"/>
    <mergeCell ref="D31:D32"/>
    <mergeCell ref="B16:B17"/>
    <mergeCell ref="C16:C17"/>
    <mergeCell ref="D16:D17"/>
    <mergeCell ref="E16:E17"/>
    <mergeCell ref="G2:I2"/>
    <mergeCell ref="B3:I3"/>
    <mergeCell ref="C20:C21"/>
    <mergeCell ref="D20:D21"/>
    <mergeCell ref="C50:C52"/>
    <mergeCell ref="B20:B21"/>
    <mergeCell ref="E23:E24"/>
    <mergeCell ref="C23:C24"/>
    <mergeCell ref="D23:D24"/>
    <mergeCell ref="B23:B24"/>
    <mergeCell ref="B1:I1"/>
    <mergeCell ref="B53:B57"/>
    <mergeCell ref="C53:C57"/>
    <mergeCell ref="D53:D57"/>
    <mergeCell ref="E53:E57"/>
    <mergeCell ref="E33:E49"/>
    <mergeCell ref="D33:D49"/>
    <mergeCell ref="C33:C49"/>
    <mergeCell ref="B33:B49"/>
    <mergeCell ref="E20:E21"/>
  </mergeCells>
  <printOptions/>
  <pageMargins left="0.5118110236220472" right="0.31496062992125984" top="0.35433070866141736" bottom="0.6299212598425197" header="0.35433070866141736" footer="0.35433070866141736"/>
  <pageSetup fitToHeight="32" horizontalDpi="600" verticalDpi="600" orientation="landscape" paperSize="9" scale="68" r:id="rId1"/>
  <headerFooter alignWithMargins="0">
    <oddFooter>&amp;R&amp;P</oddFooter>
  </headerFooter>
  <rowBreaks count="1" manualBreakCount="1">
    <brk id="19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Bes</cp:lastModifiedBy>
  <cp:lastPrinted>2017-09-25T08:08:39Z</cp:lastPrinted>
  <dcterms:created xsi:type="dcterms:W3CDTF">2014-01-17T10:52:16Z</dcterms:created>
  <dcterms:modified xsi:type="dcterms:W3CDTF">2017-09-25T08:11:46Z</dcterms:modified>
  <cp:category/>
  <cp:version/>
  <cp:contentType/>
  <cp:contentStatus/>
</cp:coreProperties>
</file>