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'Лист3'!$A$1:$P$78</definedName>
  </definedNames>
  <calcPr fullCalcOnLoad="1"/>
</workbook>
</file>

<file path=xl/sharedStrings.xml><?xml version="1.0" encoding="utf-8"?>
<sst xmlns="http://schemas.openxmlformats.org/spreadsheetml/2006/main" count="243" uniqueCount="196">
  <si>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</si>
  <si>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</si>
  <si>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оплата праці</t>
  </si>
  <si>
    <t>комунальні послуги та енергоносії</t>
  </si>
  <si>
    <t>з них:</t>
  </si>
  <si>
    <t>РАЗОМ</t>
  </si>
  <si>
    <t>грн.</t>
  </si>
  <si>
    <t>Інші видатки на соціальний захист ветеранів війни та праці</t>
  </si>
  <si>
    <t>Всього видатків</t>
  </si>
  <si>
    <t>Видатки, що здійснюються за рахунок цільових субвенцій з державного бюджету</t>
  </si>
  <si>
    <t>Разом:</t>
  </si>
  <si>
    <t>Утримання та навчально-тренувальна робота комунальних дитячо-юнацьких спортивних шкіл</t>
  </si>
  <si>
    <t>видатки споживання</t>
  </si>
  <si>
    <t>видатки розвитку</t>
  </si>
  <si>
    <t>Багатопрофільна стаціонарна медична допомога населенню</t>
  </si>
  <si>
    <t>0111</t>
  </si>
  <si>
    <t>Загальний фонд</t>
  </si>
  <si>
    <t>Спеціальний фонд</t>
  </si>
  <si>
    <t>0133</t>
  </si>
  <si>
    <t>2010</t>
  </si>
  <si>
    <t>0731</t>
  </si>
  <si>
    <t>0810</t>
  </si>
  <si>
    <t>0180</t>
  </si>
  <si>
    <t>1020</t>
  </si>
  <si>
    <t>0921</t>
  </si>
  <si>
    <t>1090</t>
  </si>
  <si>
    <t>0960</t>
  </si>
  <si>
    <t>0990</t>
  </si>
  <si>
    <t>1060</t>
  </si>
  <si>
    <t>1030</t>
  </si>
  <si>
    <t>1070</t>
  </si>
  <si>
    <t>1010</t>
  </si>
  <si>
    <t>0824</t>
  </si>
  <si>
    <t>0828</t>
  </si>
  <si>
    <t>0829</t>
  </si>
  <si>
    <t>3050</t>
  </si>
  <si>
    <t>3090</t>
  </si>
  <si>
    <t>3104</t>
  </si>
  <si>
    <t>4060</t>
  </si>
  <si>
    <t>3180</t>
  </si>
  <si>
    <t>Додаток 3</t>
  </si>
  <si>
    <t>5041</t>
  </si>
  <si>
    <t>5061</t>
  </si>
  <si>
    <t xml:space="preserve">Забезпечення діяльності місцевих центрів фізичного здоров'я населення "Спорт для всіх" та проведення фізкультурно - масових заходів серед населення регіону </t>
  </si>
  <si>
    <t>5031</t>
  </si>
  <si>
    <t>0150</t>
  </si>
  <si>
    <t>2111</t>
  </si>
  <si>
    <t>Первинна медична допомога населенню, що надається центрами первинної медичної (медико - санітарної) допомоги</t>
  </si>
  <si>
    <t>0600000</t>
  </si>
  <si>
    <t>0610000</t>
  </si>
  <si>
    <t>3160</t>
  </si>
  <si>
    <t>3032</t>
  </si>
  <si>
    <t>Надання пільг окремим категоріям громадян з оплати послуг зв'язку</t>
  </si>
  <si>
    <t>3033</t>
  </si>
  <si>
    <t>1000000</t>
  </si>
  <si>
    <t>1010000</t>
  </si>
  <si>
    <t>1014030</t>
  </si>
  <si>
    <t>4030</t>
  </si>
  <si>
    <t>Забезпечення діяльності бібліотек</t>
  </si>
  <si>
    <t>1014060</t>
  </si>
  <si>
    <t>Забезпечення діяльності палаців і будинків культури, клубів, центрів дозвілля та інших клубних закладів</t>
  </si>
  <si>
    <t>1014082</t>
  </si>
  <si>
    <t>4082</t>
  </si>
  <si>
    <t>1015061</t>
  </si>
  <si>
    <t>Утримання та фінансова підтримка спортивних споруд</t>
  </si>
  <si>
    <t>Інша діяльність у сфері державного управління</t>
  </si>
  <si>
    <t>Забезпечення діяльності інших закладів у сфері освіти</t>
  </si>
  <si>
    <t>Інші заходи в галузі культури і мистецтва</t>
  </si>
  <si>
    <t>3242</t>
  </si>
  <si>
    <t>Інші заходи у сфері соціального захисту і соціального забезпечення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</si>
  <si>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</si>
  <si>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</si>
  <si>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</si>
  <si>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</si>
  <si>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3191</t>
  </si>
  <si>
    <t>0726</t>
  </si>
  <si>
    <t>Інші програми та заходи у сфері освіти</t>
  </si>
  <si>
    <t xml:space="preserve">Код програмної класифікації видатків та кредитування місцевих бюджетів 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</si>
  <si>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</si>
  <si>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</si>
  <si>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</si>
  <si>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</si>
  <si>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</si>
  <si>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</si>
  <si>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</si>
  <si>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до рішення міської ради</t>
  </si>
  <si>
    <t>(код бюджету)</t>
  </si>
  <si>
    <t>3700000</t>
  </si>
  <si>
    <t>3710000</t>
  </si>
  <si>
    <t>3710160</t>
  </si>
  <si>
    <t>0160</t>
  </si>
  <si>
    <t>1015041</t>
  </si>
  <si>
    <t>1015031</t>
  </si>
  <si>
    <t>1010160</t>
  </si>
  <si>
    <t>0610160</t>
  </si>
  <si>
    <t>0611010</t>
  </si>
  <si>
    <t>Надання дошкільної освіти</t>
  </si>
  <si>
    <t>0910</t>
  </si>
  <si>
    <t>8710</t>
  </si>
  <si>
    <t>3210</t>
  </si>
  <si>
    <t>Компенсаційні виплати на пільговий проїзд автомобільним транспортом окремим категоріям громадян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</si>
  <si>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</si>
  <si>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Організація та проведення громадських робіт</t>
  </si>
  <si>
    <t>1050</t>
  </si>
  <si>
    <t>8340</t>
  </si>
  <si>
    <t>Природоохоронні заходи за рахунок цільових фондів</t>
  </si>
  <si>
    <t>0540</t>
  </si>
  <si>
    <t>8120</t>
  </si>
  <si>
    <t>Заходи з організації рятування на водах</t>
  </si>
  <si>
    <t>0320</t>
  </si>
  <si>
    <t>7461</t>
  </si>
  <si>
    <t>7693</t>
  </si>
  <si>
    <t>Інші заходи, пов'язані з економічною діяльністю</t>
  </si>
  <si>
    <t>0490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</si>
  <si>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</si>
  <si>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</si>
  <si>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6020</t>
  </si>
  <si>
    <t>6030</t>
  </si>
  <si>
    <t>6071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</si>
  <si>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</si>
  <si>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</si>
  <si>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</si>
  <si>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</si>
  <si>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0640</t>
  </si>
  <si>
    <t>Начальник фінансового управління 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</si>
  <si>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</si>
  <si>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1141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</si>
  <si>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</si>
  <si>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</si>
  <si>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</si>
  <si>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Виконавчий комітет Новоодеської міської ради</t>
  </si>
  <si>
    <t xml:space="preserve"> Управління освіти Новоодеської міської ради</t>
  </si>
  <si>
    <t>Відділ культури, молоді та спорту Новоодеської міської ради</t>
  </si>
  <si>
    <t>Фінансове управління Новоодеської міської ради</t>
  </si>
  <si>
    <t>0611021</t>
  </si>
  <si>
    <t>1021</t>
  </si>
  <si>
    <t xml:space="preserve">Надання загальної середньої освіти закладами загальної середньої освіти </t>
  </si>
  <si>
    <t>0611031</t>
  </si>
  <si>
    <t>1031</t>
  </si>
  <si>
    <t>0611070</t>
  </si>
  <si>
    <t>0611141</t>
  </si>
  <si>
    <t>0611142</t>
  </si>
  <si>
    <t>1142</t>
  </si>
  <si>
    <t>0611151</t>
  </si>
  <si>
    <t>1151</t>
  </si>
  <si>
    <t>0611152</t>
  </si>
  <si>
    <t>1152</t>
  </si>
  <si>
    <t>0619770</t>
  </si>
  <si>
    <t>1014081</t>
  </si>
  <si>
    <t>4081</t>
  </si>
  <si>
    <t>Забезпечення діяльності інших закладів в галузі культури і мистецтва</t>
  </si>
  <si>
    <t>1011080</t>
  </si>
  <si>
    <t>1080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</si>
  <si>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</si>
  <si>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</si>
  <si>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 xml:space="preserve">                                    Тетяна ЛИТВИНЕНКО</t>
  </si>
  <si>
    <t>7130</t>
  </si>
  <si>
    <t>0421</t>
  </si>
  <si>
    <t>Здійснення заходів із землеустрою</t>
  </si>
  <si>
    <t>0800000</t>
  </si>
  <si>
    <t>0810160</t>
  </si>
  <si>
    <t>0810000</t>
  </si>
  <si>
    <t xml:space="preserve"> Управління соціального захисту населення                                Новоодеської міської ради</t>
  </si>
  <si>
    <t xml:space="preserve">              Розподіл видатків бюджету Новоодеської міської територіальної громади на 2022 рік</t>
  </si>
  <si>
    <t>0200000</t>
  </si>
  <si>
    <t>0210000</t>
  </si>
  <si>
    <t>0210150</t>
  </si>
  <si>
    <t>0210180</t>
  </si>
  <si>
    <t>0212010</t>
  </si>
  <si>
    <t>0212111</t>
  </si>
  <si>
    <t>0213033</t>
  </si>
  <si>
    <t>0213210</t>
  </si>
  <si>
    <t>0216020</t>
  </si>
  <si>
    <t>0216030</t>
  </si>
  <si>
    <t>0216071</t>
  </si>
  <si>
    <t>0217130</t>
  </si>
  <si>
    <t>0217461</t>
  </si>
  <si>
    <t>0217693</t>
  </si>
  <si>
    <t>0218120</t>
  </si>
  <si>
    <t>0218340</t>
  </si>
  <si>
    <t>0218710</t>
  </si>
  <si>
    <t>0813032</t>
  </si>
  <si>
    <t>0813033</t>
  </si>
  <si>
    <t>0813050</t>
  </si>
  <si>
    <t>0813090</t>
  </si>
  <si>
    <t>0813104</t>
  </si>
  <si>
    <t>0813160</t>
  </si>
  <si>
    <t>0813171</t>
  </si>
  <si>
    <t>0813180</t>
  </si>
  <si>
    <t>0813191</t>
  </si>
  <si>
    <t>0813242</t>
  </si>
  <si>
    <t>0219710</t>
  </si>
  <si>
    <t>Забезпечення діяльності інклюзивно - ресурсних центрів за рахунок коштів місцевого бюджету</t>
  </si>
  <si>
    <t>Забезпечення діяльності інклюзивно - ресурсних центрів за рахунок освітньої субвенції</t>
  </si>
  <si>
    <t>Резервний фонд місцевого бюджету</t>
  </si>
  <si>
    <t xml:space="preserve">  23 грудня  2022 року № </t>
  </si>
</sst>
</file>

<file path=xl/styles.xml><?xml version="1.0" encoding="utf-8"?>
<styleSheet xmlns="http://schemas.openxmlformats.org/spreadsheetml/2006/main">
  <numFmts count="6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50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8"/>
      <color indexed="60"/>
      <name val="Times New Roman"/>
      <family val="1"/>
    </font>
    <font>
      <sz val="8"/>
      <color indexed="60"/>
      <name val="Times New Roman"/>
      <family val="1"/>
    </font>
    <font>
      <sz val="8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>
      <alignment vertical="top"/>
      <protection/>
    </xf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2" fontId="0" fillId="0" borderId="0" xfId="0" applyNumberFormat="1" applyFont="1" applyAlignment="1">
      <alignment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/>
    </xf>
    <xf numFmtId="2" fontId="1" fillId="0" borderId="14" xfId="0" applyNumberFormat="1" applyFont="1" applyBorder="1" applyAlignment="1">
      <alignment vertical="top"/>
    </xf>
    <xf numFmtId="2" fontId="1" fillId="0" borderId="11" xfId="0" applyNumberFormat="1" applyFont="1" applyBorder="1" applyAlignment="1">
      <alignment vertical="top"/>
    </xf>
    <xf numFmtId="2" fontId="48" fillId="0" borderId="10" xfId="0" applyNumberFormat="1" applyFont="1" applyBorder="1" applyAlignment="1">
      <alignment vertical="top"/>
    </xf>
    <xf numFmtId="2" fontId="49" fillId="0" borderId="10" xfId="0" applyNumberFormat="1" applyFont="1" applyBorder="1" applyAlignment="1">
      <alignment vertical="top"/>
    </xf>
    <xf numFmtId="2" fontId="49" fillId="0" borderId="14" xfId="0" applyNumberFormat="1" applyFont="1" applyBorder="1" applyAlignment="1">
      <alignment vertical="top"/>
    </xf>
    <xf numFmtId="2" fontId="49" fillId="0" borderId="14" xfId="0" applyNumberFormat="1" applyFont="1" applyBorder="1" applyAlignment="1">
      <alignment/>
    </xf>
    <xf numFmtId="2" fontId="49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5"/>
  <sheetViews>
    <sheetView tabSelected="1" view="pageBreakPreview" zoomScaleSheetLayoutView="100" zoomScalePageLayoutView="0" workbookViewId="0" topLeftCell="C1">
      <selection activeCell="M6" sqref="M6"/>
    </sheetView>
  </sheetViews>
  <sheetFormatPr defaultColWidth="9.140625" defaultRowHeight="12.75"/>
  <cols>
    <col min="1" max="2" width="10.421875" style="0" customWidth="1"/>
    <col min="3" max="3" width="11.57421875" style="0" customWidth="1"/>
    <col min="4" max="4" width="50.28125" style="0" customWidth="1"/>
    <col min="5" max="6" width="11.28125" style="0" customWidth="1"/>
    <col min="7" max="7" width="10.8515625" style="0" customWidth="1"/>
    <col min="8" max="8" width="10.00390625" style="0" customWidth="1"/>
    <col min="9" max="9" width="8.57421875" style="0" customWidth="1"/>
    <col min="10" max="10" width="10.00390625" style="0" bestFit="1" customWidth="1"/>
    <col min="11" max="11" width="9.7109375" style="0" customWidth="1"/>
    <col min="12" max="12" width="9.00390625" style="0" customWidth="1"/>
    <col min="13" max="13" width="8.8515625" style="0" customWidth="1"/>
    <col min="14" max="14" width="10.140625" style="0" customWidth="1"/>
    <col min="15" max="15" width="8.8515625" style="0" customWidth="1"/>
    <col min="16" max="16" width="10.7109375" style="0" customWidth="1"/>
    <col min="17" max="17" width="12.57421875" style="0" bestFit="1" customWidth="1"/>
  </cols>
  <sheetData>
    <row r="1" spans="3:16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9" t="s">
        <v>40</v>
      </c>
      <c r="O1" s="59"/>
      <c r="P1" s="59"/>
    </row>
    <row r="2" spans="3:16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85</v>
      </c>
      <c r="O2" s="1"/>
      <c r="P2" s="1"/>
    </row>
    <row r="3" spans="3:16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195</v>
      </c>
      <c r="O3" s="1"/>
      <c r="P3" s="1"/>
    </row>
    <row r="4" spans="3:16" ht="15.75">
      <c r="C4" s="1"/>
      <c r="D4" s="60" t="s">
        <v>163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1"/>
    </row>
    <row r="5" spans="1:16" ht="15.75">
      <c r="A5" s="56">
        <v>14550000000</v>
      </c>
      <c r="B5" s="56"/>
      <c r="C5" s="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"/>
    </row>
    <row r="6" spans="1:16" ht="12.75" customHeight="1">
      <c r="A6" s="55" t="s">
        <v>86</v>
      </c>
      <c r="B6" s="55"/>
      <c r="C6" s="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"/>
    </row>
    <row r="7" spans="3:16" ht="11.25" customHeight="1">
      <c r="C7" s="1"/>
      <c r="D7" s="1"/>
      <c r="E7" s="1"/>
      <c r="F7" s="1"/>
      <c r="G7" s="8"/>
      <c r="H7" s="8"/>
      <c r="I7" s="8"/>
      <c r="J7" s="8"/>
      <c r="K7" s="8"/>
      <c r="L7" s="8"/>
      <c r="M7" s="1"/>
      <c r="N7" s="1"/>
      <c r="O7" s="1"/>
      <c r="P7" s="1" t="s">
        <v>6</v>
      </c>
    </row>
    <row r="8" spans="1:16" ht="24" customHeight="1">
      <c r="A8" s="58" t="s">
        <v>77</v>
      </c>
      <c r="B8" s="61" t="s">
        <v>78</v>
      </c>
      <c r="C8" s="58" t="s">
        <v>79</v>
      </c>
      <c r="D8" s="58" t="s">
        <v>82</v>
      </c>
      <c r="E8" s="57" t="s">
        <v>16</v>
      </c>
      <c r="F8" s="57"/>
      <c r="G8" s="57"/>
      <c r="H8" s="57"/>
      <c r="I8" s="57"/>
      <c r="J8" s="57" t="s">
        <v>17</v>
      </c>
      <c r="K8" s="57"/>
      <c r="L8" s="57"/>
      <c r="M8" s="57"/>
      <c r="N8" s="57"/>
      <c r="O8" s="57"/>
      <c r="P8" s="57" t="s">
        <v>5</v>
      </c>
    </row>
    <row r="9" spans="1:16" ht="12.75" customHeight="1">
      <c r="A9" s="58"/>
      <c r="B9" s="62"/>
      <c r="C9" s="58"/>
      <c r="D9" s="58"/>
      <c r="E9" s="57" t="s">
        <v>80</v>
      </c>
      <c r="F9" s="58" t="s">
        <v>12</v>
      </c>
      <c r="G9" s="57" t="s">
        <v>4</v>
      </c>
      <c r="H9" s="57"/>
      <c r="I9" s="58" t="s">
        <v>13</v>
      </c>
      <c r="J9" s="57" t="s">
        <v>80</v>
      </c>
      <c r="K9" s="61" t="s">
        <v>81</v>
      </c>
      <c r="L9" s="58" t="s">
        <v>12</v>
      </c>
      <c r="M9" s="57" t="s">
        <v>4</v>
      </c>
      <c r="N9" s="57"/>
      <c r="O9" s="58" t="s">
        <v>13</v>
      </c>
      <c r="P9" s="57"/>
    </row>
    <row r="10" spans="1:16" ht="12.75" customHeight="1">
      <c r="A10" s="58"/>
      <c r="B10" s="62"/>
      <c r="C10" s="58"/>
      <c r="D10" s="58"/>
      <c r="E10" s="57"/>
      <c r="F10" s="58"/>
      <c r="G10" s="58" t="s">
        <v>2</v>
      </c>
      <c r="H10" s="58" t="s">
        <v>3</v>
      </c>
      <c r="I10" s="58"/>
      <c r="J10" s="57"/>
      <c r="K10" s="62"/>
      <c r="L10" s="58"/>
      <c r="M10" s="58" t="s">
        <v>2</v>
      </c>
      <c r="N10" s="58" t="s">
        <v>3</v>
      </c>
      <c r="O10" s="58"/>
      <c r="P10" s="57"/>
    </row>
    <row r="11" spans="1:16" ht="54" customHeight="1">
      <c r="A11" s="58"/>
      <c r="B11" s="63"/>
      <c r="C11" s="58"/>
      <c r="D11" s="58"/>
      <c r="E11" s="57"/>
      <c r="F11" s="58"/>
      <c r="G11" s="58"/>
      <c r="H11" s="58"/>
      <c r="I11" s="58"/>
      <c r="J11" s="57"/>
      <c r="K11" s="63"/>
      <c r="L11" s="58"/>
      <c r="M11" s="58"/>
      <c r="N11" s="58"/>
      <c r="O11" s="58"/>
      <c r="P11" s="57"/>
    </row>
    <row r="12" spans="1:16" ht="10.5" customHeight="1">
      <c r="A12" s="12">
        <v>1</v>
      </c>
      <c r="B12" s="12">
        <v>2</v>
      </c>
      <c r="C12" s="12">
        <v>3</v>
      </c>
      <c r="D12" s="12">
        <v>4</v>
      </c>
      <c r="E12" s="13">
        <v>5</v>
      </c>
      <c r="F12" s="13">
        <v>6</v>
      </c>
      <c r="G12" s="12">
        <v>7</v>
      </c>
      <c r="H12" s="12">
        <v>8</v>
      </c>
      <c r="I12" s="12">
        <v>9</v>
      </c>
      <c r="J12" s="13">
        <v>10</v>
      </c>
      <c r="K12" s="13">
        <v>11</v>
      </c>
      <c r="L12" s="12">
        <v>12</v>
      </c>
      <c r="M12" s="12">
        <v>13</v>
      </c>
      <c r="N12" s="12">
        <v>14</v>
      </c>
      <c r="O12" s="12">
        <v>15</v>
      </c>
      <c r="P12" s="13">
        <v>16</v>
      </c>
    </row>
    <row r="13" spans="1:16" ht="12.75">
      <c r="A13" s="16" t="s">
        <v>164</v>
      </c>
      <c r="B13" s="16"/>
      <c r="C13" s="17"/>
      <c r="D13" s="34" t="s">
        <v>130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2.75">
      <c r="A14" s="16" t="s">
        <v>165</v>
      </c>
      <c r="B14" s="16"/>
      <c r="C14" s="17"/>
      <c r="D14" s="34" t="s">
        <v>130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7" s="11" customFormat="1" ht="33.75">
      <c r="A15" s="18" t="s">
        <v>166</v>
      </c>
      <c r="B15" s="18" t="s">
        <v>45</v>
      </c>
      <c r="C15" s="18" t="s">
        <v>15</v>
      </c>
      <c r="D15" s="19" t="s">
        <v>125</v>
      </c>
      <c r="E15" s="42">
        <f>F15+I15</f>
        <v>14833452</v>
      </c>
      <c r="F15" s="42">
        <v>14833452</v>
      </c>
      <c r="G15" s="42">
        <v>10730698</v>
      </c>
      <c r="H15" s="42">
        <v>1092200</v>
      </c>
      <c r="I15" s="42"/>
      <c r="J15" s="42">
        <f>L15+O15</f>
        <v>0</v>
      </c>
      <c r="K15" s="42"/>
      <c r="L15" s="42"/>
      <c r="M15" s="42"/>
      <c r="N15" s="42"/>
      <c r="O15" s="42"/>
      <c r="P15" s="42">
        <f>E15+J15</f>
        <v>14833452</v>
      </c>
      <c r="Q15" s="41"/>
    </row>
    <row r="16" spans="1:16" s="11" customFormat="1" ht="12.75">
      <c r="A16" s="18" t="s">
        <v>167</v>
      </c>
      <c r="B16" s="18" t="s">
        <v>22</v>
      </c>
      <c r="C16" s="18" t="s">
        <v>18</v>
      </c>
      <c r="D16" s="19" t="s">
        <v>65</v>
      </c>
      <c r="E16" s="42">
        <f aca="true" t="shared" si="0" ref="E16:E30">F16+I16</f>
        <v>188820</v>
      </c>
      <c r="F16" s="42">
        <v>188820</v>
      </c>
      <c r="G16" s="42"/>
      <c r="H16" s="42"/>
      <c r="I16" s="42"/>
      <c r="J16" s="42">
        <f aca="true" t="shared" si="1" ref="J16:J30">L16+O16</f>
        <v>0</v>
      </c>
      <c r="K16" s="42"/>
      <c r="L16" s="42"/>
      <c r="M16" s="42"/>
      <c r="N16" s="42"/>
      <c r="O16" s="42"/>
      <c r="P16" s="42">
        <f>E16+J16</f>
        <v>188820</v>
      </c>
    </row>
    <row r="17" spans="1:17" s="11" customFormat="1" ht="12.75">
      <c r="A17" s="18" t="s">
        <v>168</v>
      </c>
      <c r="B17" s="18" t="s">
        <v>19</v>
      </c>
      <c r="C17" s="18" t="s">
        <v>20</v>
      </c>
      <c r="D17" s="19" t="s">
        <v>14</v>
      </c>
      <c r="E17" s="42">
        <f t="shared" si="0"/>
        <v>3359345</v>
      </c>
      <c r="F17" s="42">
        <v>3359345</v>
      </c>
      <c r="G17" s="42"/>
      <c r="H17" s="42"/>
      <c r="I17" s="42"/>
      <c r="J17" s="42">
        <f t="shared" si="1"/>
        <v>0</v>
      </c>
      <c r="K17" s="42"/>
      <c r="L17" s="42"/>
      <c r="M17" s="42"/>
      <c r="N17" s="42"/>
      <c r="O17" s="42"/>
      <c r="P17" s="42">
        <f>E17+J17</f>
        <v>3359345</v>
      </c>
      <c r="Q17" s="41"/>
    </row>
    <row r="18" spans="1:16" s="11" customFormat="1" ht="22.5">
      <c r="A18" s="18" t="s">
        <v>169</v>
      </c>
      <c r="B18" s="18" t="s">
        <v>46</v>
      </c>
      <c r="C18" s="18" t="s">
        <v>75</v>
      </c>
      <c r="D18" s="19" t="s">
        <v>47</v>
      </c>
      <c r="E18" s="42">
        <f t="shared" si="0"/>
        <v>1279460</v>
      </c>
      <c r="F18" s="42">
        <v>1279460</v>
      </c>
      <c r="G18" s="42"/>
      <c r="H18" s="42"/>
      <c r="I18" s="42"/>
      <c r="J18" s="42">
        <f t="shared" si="1"/>
        <v>0</v>
      </c>
      <c r="K18" s="42"/>
      <c r="L18" s="42"/>
      <c r="M18" s="42"/>
      <c r="N18" s="42"/>
      <c r="O18" s="42"/>
      <c r="P18" s="42">
        <f>E18+J18</f>
        <v>1279460</v>
      </c>
    </row>
    <row r="19" spans="1:17" s="11" customFormat="1" ht="22.5">
      <c r="A19" s="18" t="s">
        <v>170</v>
      </c>
      <c r="B19" s="18" t="s">
        <v>53</v>
      </c>
      <c r="C19" s="18" t="s">
        <v>30</v>
      </c>
      <c r="D19" s="19" t="s">
        <v>100</v>
      </c>
      <c r="E19" s="42">
        <f t="shared" si="0"/>
        <v>150000</v>
      </c>
      <c r="F19" s="42">
        <v>150000</v>
      </c>
      <c r="G19" s="42"/>
      <c r="H19" s="42"/>
      <c r="I19" s="42"/>
      <c r="J19" s="42">
        <f t="shared" si="1"/>
        <v>0</v>
      </c>
      <c r="K19" s="42"/>
      <c r="L19" s="42"/>
      <c r="M19" s="42"/>
      <c r="N19" s="42"/>
      <c r="O19" s="42"/>
      <c r="P19" s="42">
        <f aca="true" t="shared" si="2" ref="P19:P24">E19+J19</f>
        <v>150000</v>
      </c>
      <c r="Q19" s="41"/>
    </row>
    <row r="20" spans="1:16" s="11" customFormat="1" ht="12.75">
      <c r="A20" s="18" t="s">
        <v>171</v>
      </c>
      <c r="B20" s="18" t="s">
        <v>99</v>
      </c>
      <c r="C20" s="18" t="s">
        <v>103</v>
      </c>
      <c r="D20" s="19" t="s">
        <v>102</v>
      </c>
      <c r="E20" s="42">
        <f t="shared" si="0"/>
        <v>190125</v>
      </c>
      <c r="F20" s="42">
        <v>190125</v>
      </c>
      <c r="G20" s="42">
        <v>155840</v>
      </c>
      <c r="H20" s="42"/>
      <c r="I20" s="42"/>
      <c r="J20" s="42">
        <f t="shared" si="1"/>
        <v>0</v>
      </c>
      <c r="K20" s="42"/>
      <c r="L20" s="42"/>
      <c r="M20" s="42"/>
      <c r="N20" s="42"/>
      <c r="O20" s="42"/>
      <c r="P20" s="42">
        <f t="shared" si="2"/>
        <v>190125</v>
      </c>
    </row>
    <row r="21" spans="1:16" s="11" customFormat="1" ht="22.5" customHeight="1">
      <c r="A21" s="18" t="s">
        <v>172</v>
      </c>
      <c r="B21" s="18" t="s">
        <v>116</v>
      </c>
      <c r="C21" s="18" t="s">
        <v>119</v>
      </c>
      <c r="D21" s="19" t="s">
        <v>120</v>
      </c>
      <c r="E21" s="42">
        <f t="shared" si="0"/>
        <v>3121767</v>
      </c>
      <c r="F21" s="42">
        <v>3121767</v>
      </c>
      <c r="G21" s="42"/>
      <c r="H21" s="42"/>
      <c r="I21" s="42"/>
      <c r="J21" s="42">
        <f>L21+O21</f>
        <v>0</v>
      </c>
      <c r="K21" s="42"/>
      <c r="L21" s="42"/>
      <c r="M21" s="42"/>
      <c r="N21" s="42"/>
      <c r="O21" s="42"/>
      <c r="P21" s="42">
        <f t="shared" si="2"/>
        <v>3121767</v>
      </c>
    </row>
    <row r="22" spans="1:16" s="11" customFormat="1" ht="12.75">
      <c r="A22" s="18" t="s">
        <v>173</v>
      </c>
      <c r="B22" s="18" t="s">
        <v>117</v>
      </c>
      <c r="C22" s="18" t="s">
        <v>119</v>
      </c>
      <c r="D22" s="19" t="s">
        <v>121</v>
      </c>
      <c r="E22" s="42">
        <f t="shared" si="0"/>
        <v>2063800</v>
      </c>
      <c r="F22" s="42">
        <v>2063800</v>
      </c>
      <c r="G22" s="42"/>
      <c r="H22" s="42">
        <v>897000</v>
      </c>
      <c r="I22" s="42"/>
      <c r="J22" s="42">
        <f t="shared" si="1"/>
        <v>0</v>
      </c>
      <c r="K22" s="42"/>
      <c r="L22" s="42"/>
      <c r="M22" s="42"/>
      <c r="N22" s="42"/>
      <c r="O22" s="42"/>
      <c r="P22" s="42">
        <f t="shared" si="2"/>
        <v>2063800</v>
      </c>
    </row>
    <row r="23" spans="1:16" s="11" customFormat="1" ht="56.25">
      <c r="A23" s="18" t="s">
        <v>174</v>
      </c>
      <c r="B23" s="18" t="s">
        <v>118</v>
      </c>
      <c r="C23" s="18" t="s">
        <v>123</v>
      </c>
      <c r="D23" s="19" t="s">
        <v>122</v>
      </c>
      <c r="E23" s="42">
        <f t="shared" si="0"/>
        <v>1395200</v>
      </c>
      <c r="F23" s="42">
        <v>1395200</v>
      </c>
      <c r="G23" s="42"/>
      <c r="H23" s="42"/>
      <c r="I23" s="42"/>
      <c r="J23" s="42">
        <f t="shared" si="1"/>
        <v>0</v>
      </c>
      <c r="K23" s="42"/>
      <c r="L23" s="42"/>
      <c r="M23" s="42"/>
      <c r="N23" s="42"/>
      <c r="O23" s="42"/>
      <c r="P23" s="42">
        <f t="shared" si="2"/>
        <v>1395200</v>
      </c>
    </row>
    <row r="24" spans="1:16" s="11" customFormat="1" ht="12.75">
      <c r="A24" s="18" t="s">
        <v>175</v>
      </c>
      <c r="B24" s="18" t="s">
        <v>156</v>
      </c>
      <c r="C24" s="18" t="s">
        <v>157</v>
      </c>
      <c r="D24" s="19" t="s">
        <v>158</v>
      </c>
      <c r="E24" s="42">
        <f t="shared" si="0"/>
        <v>100000</v>
      </c>
      <c r="F24" s="42">
        <v>100000</v>
      </c>
      <c r="G24" s="42"/>
      <c r="H24" s="42"/>
      <c r="I24" s="42"/>
      <c r="J24" s="42">
        <f t="shared" si="1"/>
        <v>0</v>
      </c>
      <c r="K24" s="42"/>
      <c r="L24" s="42"/>
      <c r="M24" s="42"/>
      <c r="N24" s="42"/>
      <c r="O24" s="42"/>
      <c r="P24" s="42">
        <f t="shared" si="2"/>
        <v>100000</v>
      </c>
    </row>
    <row r="25" spans="1:16" s="14" customFormat="1" ht="22.5">
      <c r="A25" s="18" t="s">
        <v>176</v>
      </c>
      <c r="B25" s="18" t="s">
        <v>110</v>
      </c>
      <c r="C25" s="18" t="s">
        <v>115</v>
      </c>
      <c r="D25" s="19" t="s">
        <v>114</v>
      </c>
      <c r="E25" s="42">
        <f t="shared" si="0"/>
        <v>300000</v>
      </c>
      <c r="F25" s="42">
        <v>300000</v>
      </c>
      <c r="G25" s="42"/>
      <c r="H25" s="42"/>
      <c r="I25" s="42"/>
      <c r="J25" s="42">
        <f t="shared" si="1"/>
        <v>0</v>
      </c>
      <c r="K25" s="42"/>
      <c r="L25" s="42"/>
      <c r="M25" s="42"/>
      <c r="N25" s="42"/>
      <c r="O25" s="42"/>
      <c r="P25" s="42">
        <f aca="true" t="shared" si="3" ref="P25:P30">E25+J25</f>
        <v>300000</v>
      </c>
    </row>
    <row r="26" spans="1:16" s="14" customFormat="1" ht="12.75">
      <c r="A26" s="18" t="s">
        <v>177</v>
      </c>
      <c r="B26" s="18" t="s">
        <v>111</v>
      </c>
      <c r="C26" s="18" t="s">
        <v>113</v>
      </c>
      <c r="D26" s="19" t="s">
        <v>112</v>
      </c>
      <c r="E26" s="42">
        <f t="shared" si="0"/>
        <v>23790</v>
      </c>
      <c r="F26" s="42">
        <v>23790</v>
      </c>
      <c r="G26" s="42"/>
      <c r="H26" s="42"/>
      <c r="I26" s="42"/>
      <c r="J26" s="42">
        <f t="shared" si="1"/>
        <v>0</v>
      </c>
      <c r="K26" s="42"/>
      <c r="L26" s="42"/>
      <c r="M26" s="42"/>
      <c r="N26" s="42"/>
      <c r="O26" s="42"/>
      <c r="P26" s="42">
        <f t="shared" si="3"/>
        <v>23790</v>
      </c>
    </row>
    <row r="27" spans="1:16" s="14" customFormat="1" ht="12.75">
      <c r="A27" s="18" t="s">
        <v>178</v>
      </c>
      <c r="B27" s="18" t="s">
        <v>107</v>
      </c>
      <c r="C27" s="18" t="s">
        <v>109</v>
      </c>
      <c r="D27" s="19" t="s">
        <v>108</v>
      </c>
      <c r="E27" s="42">
        <f t="shared" si="0"/>
        <v>671328</v>
      </c>
      <c r="F27" s="42">
        <v>671328</v>
      </c>
      <c r="G27" s="42">
        <v>510769</v>
      </c>
      <c r="H27" s="42">
        <v>24700</v>
      </c>
      <c r="I27" s="42"/>
      <c r="J27" s="42">
        <f t="shared" si="1"/>
        <v>0</v>
      </c>
      <c r="K27" s="42"/>
      <c r="L27" s="42"/>
      <c r="M27" s="42"/>
      <c r="N27" s="42"/>
      <c r="O27" s="42"/>
      <c r="P27" s="42">
        <f t="shared" si="3"/>
        <v>671328</v>
      </c>
    </row>
    <row r="28" spans="1:17" s="14" customFormat="1" ht="12.75" customHeight="1">
      <c r="A28" s="18" t="s">
        <v>179</v>
      </c>
      <c r="B28" s="18" t="s">
        <v>104</v>
      </c>
      <c r="C28" s="18" t="s">
        <v>106</v>
      </c>
      <c r="D28" s="22" t="s">
        <v>105</v>
      </c>
      <c r="E28" s="42">
        <f t="shared" si="0"/>
        <v>0</v>
      </c>
      <c r="F28" s="42"/>
      <c r="G28" s="42"/>
      <c r="H28" s="42"/>
      <c r="I28" s="42"/>
      <c r="J28" s="42">
        <f t="shared" si="1"/>
        <v>38000</v>
      </c>
      <c r="K28" s="42"/>
      <c r="L28" s="42">
        <v>38000</v>
      </c>
      <c r="M28" s="42"/>
      <c r="N28" s="42"/>
      <c r="O28" s="42"/>
      <c r="P28" s="42">
        <f t="shared" si="3"/>
        <v>38000</v>
      </c>
      <c r="Q28" s="15"/>
    </row>
    <row r="29" spans="1:16" s="11" customFormat="1" ht="10.5" customHeight="1">
      <c r="A29" s="18" t="s">
        <v>180</v>
      </c>
      <c r="B29" s="18" t="s">
        <v>98</v>
      </c>
      <c r="C29" s="18" t="s">
        <v>18</v>
      </c>
      <c r="D29" s="19" t="s">
        <v>194</v>
      </c>
      <c r="E29" s="42">
        <v>50000</v>
      </c>
      <c r="F29" s="42"/>
      <c r="G29" s="42"/>
      <c r="H29" s="42"/>
      <c r="I29" s="42"/>
      <c r="J29" s="42">
        <f t="shared" si="1"/>
        <v>0</v>
      </c>
      <c r="K29" s="42"/>
      <c r="L29" s="42"/>
      <c r="M29" s="42"/>
      <c r="N29" s="42"/>
      <c r="O29" s="42"/>
      <c r="P29" s="42">
        <f t="shared" si="3"/>
        <v>50000</v>
      </c>
    </row>
    <row r="30" spans="1:16" s="11" customFormat="1" ht="33.75" customHeight="1">
      <c r="A30" s="18" t="s">
        <v>191</v>
      </c>
      <c r="B30" s="18" t="s">
        <v>153</v>
      </c>
      <c r="C30" s="18" t="s">
        <v>22</v>
      </c>
      <c r="D30" s="19" t="s">
        <v>154</v>
      </c>
      <c r="E30" s="42">
        <f t="shared" si="0"/>
        <v>218000</v>
      </c>
      <c r="F30" s="42">
        <v>218000</v>
      </c>
      <c r="G30" s="42"/>
      <c r="H30" s="42"/>
      <c r="I30" s="42"/>
      <c r="J30" s="42">
        <f t="shared" si="1"/>
        <v>0</v>
      </c>
      <c r="K30" s="42"/>
      <c r="L30" s="42"/>
      <c r="M30" s="42"/>
      <c r="N30" s="42"/>
      <c r="O30" s="42"/>
      <c r="P30" s="42">
        <f t="shared" si="3"/>
        <v>218000</v>
      </c>
    </row>
    <row r="31" spans="1:17" s="11" customFormat="1" ht="12.75">
      <c r="A31" s="32"/>
      <c r="B31" s="32"/>
      <c r="C31" s="32"/>
      <c r="D31" s="20" t="s">
        <v>10</v>
      </c>
      <c r="E31" s="43">
        <f>E15+E16+E17+E18+E19+E20+E21+E22+E23+E24+E25+E26+E27+E28+E29+E30</f>
        <v>27945087</v>
      </c>
      <c r="F31" s="43">
        <f aca="true" t="shared" si="4" ref="F31:P31">F15+F16+F17+F18+F19+F20+F21+F22+F23+F24+F25+F26+F27+F28+F29+F30</f>
        <v>27895087</v>
      </c>
      <c r="G31" s="43">
        <f t="shared" si="4"/>
        <v>11397307</v>
      </c>
      <c r="H31" s="43">
        <f t="shared" si="4"/>
        <v>2013900</v>
      </c>
      <c r="I31" s="43">
        <f t="shared" si="4"/>
        <v>0</v>
      </c>
      <c r="J31" s="43">
        <f t="shared" si="4"/>
        <v>38000</v>
      </c>
      <c r="K31" s="43">
        <f t="shared" si="4"/>
        <v>0</v>
      </c>
      <c r="L31" s="43">
        <f t="shared" si="4"/>
        <v>38000</v>
      </c>
      <c r="M31" s="43">
        <f t="shared" si="4"/>
        <v>0</v>
      </c>
      <c r="N31" s="43">
        <f t="shared" si="4"/>
        <v>0</v>
      </c>
      <c r="O31" s="43">
        <f t="shared" si="4"/>
        <v>0</v>
      </c>
      <c r="P31" s="43">
        <f t="shared" si="4"/>
        <v>27983087</v>
      </c>
      <c r="Q31" s="41"/>
    </row>
    <row r="32" spans="1:16" s="11" customFormat="1" ht="12.75">
      <c r="A32" s="21" t="s">
        <v>48</v>
      </c>
      <c r="B32" s="21"/>
      <c r="C32" s="21"/>
      <c r="D32" s="35" t="s">
        <v>131</v>
      </c>
      <c r="E32" s="50"/>
      <c r="F32" s="49"/>
      <c r="G32" s="50"/>
      <c r="H32" s="50"/>
      <c r="I32" s="50"/>
      <c r="J32" s="43"/>
      <c r="K32" s="43"/>
      <c r="L32" s="43"/>
      <c r="M32" s="43"/>
      <c r="N32" s="43"/>
      <c r="O32" s="43"/>
      <c r="P32" s="50"/>
    </row>
    <row r="33" spans="1:16" s="11" customFormat="1" ht="12.75">
      <c r="A33" s="21" t="s">
        <v>49</v>
      </c>
      <c r="B33" s="21"/>
      <c r="C33" s="21"/>
      <c r="D33" s="35" t="s">
        <v>131</v>
      </c>
      <c r="E33" s="50"/>
      <c r="F33" s="49"/>
      <c r="G33" s="50"/>
      <c r="H33" s="50"/>
      <c r="I33" s="50"/>
      <c r="J33" s="43"/>
      <c r="K33" s="43"/>
      <c r="L33" s="43"/>
      <c r="M33" s="43"/>
      <c r="N33" s="43"/>
      <c r="O33" s="43"/>
      <c r="P33" s="50"/>
    </row>
    <row r="34" spans="1:16" s="11" customFormat="1" ht="22.5">
      <c r="A34" s="18" t="s">
        <v>94</v>
      </c>
      <c r="B34" s="18" t="s">
        <v>90</v>
      </c>
      <c r="C34" s="18" t="s">
        <v>15</v>
      </c>
      <c r="D34" s="25" t="s">
        <v>129</v>
      </c>
      <c r="E34" s="42">
        <f>F34+I34</f>
        <v>2995105</v>
      </c>
      <c r="F34" s="42">
        <v>2995105</v>
      </c>
      <c r="G34" s="42">
        <v>2395045</v>
      </c>
      <c r="H34" s="43"/>
      <c r="I34" s="43"/>
      <c r="J34" s="42">
        <f aca="true" t="shared" si="5" ref="J34:J43">L34+O34</f>
        <v>0</v>
      </c>
      <c r="K34" s="43"/>
      <c r="L34" s="43"/>
      <c r="M34" s="43"/>
      <c r="N34" s="43"/>
      <c r="O34" s="43"/>
      <c r="P34" s="42">
        <f>E34+J34</f>
        <v>2995105</v>
      </c>
    </row>
    <row r="35" spans="1:17" s="11" customFormat="1" ht="12.75">
      <c r="A35" s="18" t="s">
        <v>95</v>
      </c>
      <c r="B35" s="18" t="s">
        <v>31</v>
      </c>
      <c r="C35" s="18" t="s">
        <v>97</v>
      </c>
      <c r="D35" s="25" t="s">
        <v>96</v>
      </c>
      <c r="E35" s="42">
        <f>F35+I35</f>
        <v>21808474</v>
      </c>
      <c r="F35" s="42">
        <v>21808474</v>
      </c>
      <c r="G35" s="42">
        <v>13376436</v>
      </c>
      <c r="H35" s="42">
        <v>4027190</v>
      </c>
      <c r="I35" s="43"/>
      <c r="J35" s="42">
        <f t="shared" si="5"/>
        <v>1500000</v>
      </c>
      <c r="K35" s="42"/>
      <c r="L35" s="42">
        <v>1474000</v>
      </c>
      <c r="M35" s="43"/>
      <c r="N35" s="42">
        <v>7500</v>
      </c>
      <c r="O35" s="42">
        <v>26000</v>
      </c>
      <c r="P35" s="42">
        <f>E35+J35</f>
        <v>23308474</v>
      </c>
      <c r="Q35" s="41"/>
    </row>
    <row r="36" spans="1:16" s="11" customFormat="1" ht="22.5">
      <c r="A36" s="18" t="s">
        <v>134</v>
      </c>
      <c r="B36" s="18" t="s">
        <v>135</v>
      </c>
      <c r="C36" s="18" t="s">
        <v>24</v>
      </c>
      <c r="D36" s="25" t="s">
        <v>136</v>
      </c>
      <c r="E36" s="42">
        <f>F36+I36</f>
        <v>20363563</v>
      </c>
      <c r="F36" s="42">
        <v>20363563</v>
      </c>
      <c r="G36" s="42">
        <v>9663139</v>
      </c>
      <c r="H36" s="42">
        <v>7292239</v>
      </c>
      <c r="I36" s="43"/>
      <c r="J36" s="42">
        <f t="shared" si="5"/>
        <v>1545000</v>
      </c>
      <c r="K36" s="42"/>
      <c r="L36" s="42">
        <v>1545000</v>
      </c>
      <c r="M36" s="42"/>
      <c r="N36" s="42"/>
      <c r="O36" s="42"/>
      <c r="P36" s="42">
        <f>E36+J36</f>
        <v>21908563</v>
      </c>
    </row>
    <row r="37" spans="1:16" s="11" customFormat="1" ht="22.5">
      <c r="A37" s="18" t="s">
        <v>137</v>
      </c>
      <c r="B37" s="18" t="s">
        <v>138</v>
      </c>
      <c r="C37" s="18" t="s">
        <v>24</v>
      </c>
      <c r="D37" s="19" t="s">
        <v>136</v>
      </c>
      <c r="E37" s="42">
        <f>F37+I37</f>
        <v>50178400</v>
      </c>
      <c r="F37" s="42">
        <v>50178400</v>
      </c>
      <c r="G37" s="42">
        <v>41129836</v>
      </c>
      <c r="H37" s="42"/>
      <c r="I37" s="42"/>
      <c r="J37" s="42">
        <f t="shared" si="5"/>
        <v>0</v>
      </c>
      <c r="K37" s="42"/>
      <c r="L37" s="42"/>
      <c r="M37" s="42"/>
      <c r="N37" s="42"/>
      <c r="O37" s="42"/>
      <c r="P37" s="42">
        <f aca="true" t="shared" si="6" ref="P37:P43">E37+J37</f>
        <v>50178400</v>
      </c>
    </row>
    <row r="38" spans="1:16" s="11" customFormat="1" ht="21.75" customHeight="1">
      <c r="A38" s="18" t="s">
        <v>139</v>
      </c>
      <c r="B38" s="18" t="s">
        <v>30</v>
      </c>
      <c r="C38" s="18" t="s">
        <v>26</v>
      </c>
      <c r="D38" s="19" t="s">
        <v>83</v>
      </c>
      <c r="E38" s="42">
        <f>F38</f>
        <v>2497868</v>
      </c>
      <c r="F38" s="42">
        <v>2497868</v>
      </c>
      <c r="G38" s="42">
        <v>1739397</v>
      </c>
      <c r="H38" s="42">
        <v>341881</v>
      </c>
      <c r="I38" s="42"/>
      <c r="J38" s="42">
        <f t="shared" si="5"/>
        <v>0</v>
      </c>
      <c r="K38" s="42"/>
      <c r="L38" s="42"/>
      <c r="M38" s="42"/>
      <c r="N38" s="42"/>
      <c r="O38" s="42"/>
      <c r="P38" s="42">
        <f t="shared" si="6"/>
        <v>2497868</v>
      </c>
    </row>
    <row r="39" spans="1:16" s="11" customFormat="1" ht="12.75">
      <c r="A39" s="27" t="s">
        <v>140</v>
      </c>
      <c r="B39" s="27" t="s">
        <v>126</v>
      </c>
      <c r="C39" s="27" t="s">
        <v>27</v>
      </c>
      <c r="D39" s="28" t="s">
        <v>66</v>
      </c>
      <c r="E39" s="48">
        <f>F39</f>
        <v>3184169</v>
      </c>
      <c r="F39" s="48">
        <v>3184169</v>
      </c>
      <c r="G39" s="48">
        <v>2397352</v>
      </c>
      <c r="H39" s="48">
        <v>118862</v>
      </c>
      <c r="I39" s="48"/>
      <c r="J39" s="48">
        <f t="shared" si="5"/>
        <v>30000</v>
      </c>
      <c r="K39" s="48"/>
      <c r="L39" s="48">
        <v>30000</v>
      </c>
      <c r="M39" s="48"/>
      <c r="N39" s="48"/>
      <c r="O39" s="48"/>
      <c r="P39" s="48">
        <f t="shared" si="6"/>
        <v>3214169</v>
      </c>
    </row>
    <row r="40" spans="1:17" s="11" customFormat="1" ht="12.75">
      <c r="A40" s="18" t="s">
        <v>141</v>
      </c>
      <c r="B40" s="18" t="s">
        <v>142</v>
      </c>
      <c r="C40" s="18" t="s">
        <v>27</v>
      </c>
      <c r="D40" s="19" t="s">
        <v>76</v>
      </c>
      <c r="E40" s="42">
        <f>F40</f>
        <v>46660</v>
      </c>
      <c r="F40" s="42">
        <v>46660</v>
      </c>
      <c r="G40" s="42"/>
      <c r="H40" s="42"/>
      <c r="I40" s="42"/>
      <c r="J40" s="42">
        <f t="shared" si="5"/>
        <v>0</v>
      </c>
      <c r="K40" s="42"/>
      <c r="L40" s="42"/>
      <c r="M40" s="42"/>
      <c r="N40" s="42"/>
      <c r="O40" s="42"/>
      <c r="P40" s="42">
        <f t="shared" si="6"/>
        <v>46660</v>
      </c>
      <c r="Q40" s="29"/>
    </row>
    <row r="41" spans="1:16" s="11" customFormat="1" ht="22.5">
      <c r="A41" s="18" t="s">
        <v>143</v>
      </c>
      <c r="B41" s="18" t="s">
        <v>144</v>
      </c>
      <c r="C41" s="18" t="s">
        <v>27</v>
      </c>
      <c r="D41" s="19" t="s">
        <v>192</v>
      </c>
      <c r="E41" s="42">
        <f>F41</f>
        <v>277922</v>
      </c>
      <c r="F41" s="42">
        <v>277922</v>
      </c>
      <c r="G41" s="42">
        <v>215264</v>
      </c>
      <c r="H41" s="42"/>
      <c r="I41" s="42"/>
      <c r="J41" s="42">
        <f t="shared" si="5"/>
        <v>0</v>
      </c>
      <c r="K41" s="42"/>
      <c r="L41" s="42"/>
      <c r="M41" s="42"/>
      <c r="N41" s="42"/>
      <c r="O41" s="42"/>
      <c r="P41" s="42">
        <f t="shared" si="6"/>
        <v>277922</v>
      </c>
    </row>
    <row r="42" spans="1:16" s="11" customFormat="1" ht="22.5">
      <c r="A42" s="18" t="s">
        <v>145</v>
      </c>
      <c r="B42" s="18" t="s">
        <v>146</v>
      </c>
      <c r="C42" s="18" t="s">
        <v>27</v>
      </c>
      <c r="D42" s="19" t="s">
        <v>193</v>
      </c>
      <c r="E42" s="42">
        <f>F42</f>
        <v>1398763</v>
      </c>
      <c r="F42" s="42">
        <v>1398763</v>
      </c>
      <c r="G42" s="42">
        <v>1146527</v>
      </c>
      <c r="H42" s="42"/>
      <c r="I42" s="42"/>
      <c r="J42" s="42">
        <f t="shared" si="5"/>
        <v>0</v>
      </c>
      <c r="K42" s="42"/>
      <c r="L42" s="42"/>
      <c r="M42" s="42"/>
      <c r="N42" s="42"/>
      <c r="O42" s="42"/>
      <c r="P42" s="42">
        <f t="shared" si="6"/>
        <v>1398763</v>
      </c>
    </row>
    <row r="43" spans="1:16" s="11" customFormat="1" ht="12.75">
      <c r="A43" s="18" t="s">
        <v>147</v>
      </c>
      <c r="B43" s="18" t="s">
        <v>127</v>
      </c>
      <c r="C43" s="18" t="s">
        <v>22</v>
      </c>
      <c r="D43" s="40" t="s">
        <v>128</v>
      </c>
      <c r="E43" s="42">
        <f>F43+I43</f>
        <v>129115</v>
      </c>
      <c r="F43" s="42">
        <v>129115</v>
      </c>
      <c r="G43" s="42"/>
      <c r="H43" s="42"/>
      <c r="I43" s="42"/>
      <c r="J43" s="42">
        <f t="shared" si="5"/>
        <v>0</v>
      </c>
      <c r="K43" s="42"/>
      <c r="L43" s="42"/>
      <c r="M43" s="42"/>
      <c r="N43" s="42"/>
      <c r="O43" s="42"/>
      <c r="P43" s="42">
        <f t="shared" si="6"/>
        <v>129115</v>
      </c>
    </row>
    <row r="44" spans="1:16" s="11" customFormat="1" ht="13.5" customHeight="1">
      <c r="A44" s="21"/>
      <c r="B44" s="21"/>
      <c r="C44" s="21"/>
      <c r="D44" s="38" t="s">
        <v>10</v>
      </c>
      <c r="E44" s="43">
        <f>E34+E35+E36+E37+E38+E39+E40+E41+E42+E43</f>
        <v>102880039</v>
      </c>
      <c r="F44" s="43">
        <f aca="true" t="shared" si="7" ref="F44:P44">F34+F35+F36+F37+F38+F39+F40+F41+F42+F43</f>
        <v>102880039</v>
      </c>
      <c r="G44" s="43">
        <f t="shared" si="7"/>
        <v>72062996</v>
      </c>
      <c r="H44" s="43">
        <f t="shared" si="7"/>
        <v>11780172</v>
      </c>
      <c r="I44" s="43">
        <f t="shared" si="7"/>
        <v>0</v>
      </c>
      <c r="J44" s="43">
        <f t="shared" si="7"/>
        <v>3075000</v>
      </c>
      <c r="K44" s="43">
        <f t="shared" si="7"/>
        <v>0</v>
      </c>
      <c r="L44" s="43">
        <f t="shared" si="7"/>
        <v>3049000</v>
      </c>
      <c r="M44" s="43">
        <f t="shared" si="7"/>
        <v>0</v>
      </c>
      <c r="N44" s="43">
        <f t="shared" si="7"/>
        <v>7500</v>
      </c>
      <c r="O44" s="43">
        <f t="shared" si="7"/>
        <v>26000</v>
      </c>
      <c r="P44" s="43">
        <f t="shared" si="7"/>
        <v>105955039</v>
      </c>
    </row>
    <row r="45" spans="1:16" s="11" customFormat="1" ht="24" customHeight="1">
      <c r="A45" s="21" t="s">
        <v>159</v>
      </c>
      <c r="B45" s="21"/>
      <c r="C45" s="21"/>
      <c r="D45" s="35" t="s">
        <v>162</v>
      </c>
      <c r="E45" s="51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s="11" customFormat="1" ht="24.75" customHeight="1">
      <c r="A46" s="21" t="s">
        <v>161</v>
      </c>
      <c r="B46" s="21"/>
      <c r="C46" s="21"/>
      <c r="D46" s="35" t="s">
        <v>162</v>
      </c>
      <c r="E46" s="51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s="11" customFormat="1" ht="22.5">
      <c r="A47" s="18" t="s">
        <v>160</v>
      </c>
      <c r="B47" s="18" t="s">
        <v>90</v>
      </c>
      <c r="C47" s="18" t="s">
        <v>15</v>
      </c>
      <c r="D47" s="25" t="s">
        <v>129</v>
      </c>
      <c r="E47" s="47">
        <f>F47+I47</f>
        <v>2362896</v>
      </c>
      <c r="F47" s="42">
        <v>2362896</v>
      </c>
      <c r="G47" s="42">
        <v>1899915</v>
      </c>
      <c r="H47" s="42"/>
      <c r="I47" s="42"/>
      <c r="J47" s="42">
        <f>L47+O47</f>
        <v>0</v>
      </c>
      <c r="K47" s="42"/>
      <c r="L47" s="42"/>
      <c r="M47" s="42"/>
      <c r="N47" s="42"/>
      <c r="O47" s="42"/>
      <c r="P47" s="42">
        <f>E47+J47</f>
        <v>2362896</v>
      </c>
    </row>
    <row r="48" spans="1:16" s="11" customFormat="1" ht="12.75">
      <c r="A48" s="18" t="s">
        <v>181</v>
      </c>
      <c r="B48" s="18" t="s">
        <v>51</v>
      </c>
      <c r="C48" s="18" t="s">
        <v>30</v>
      </c>
      <c r="D48" s="33" t="s">
        <v>52</v>
      </c>
      <c r="E48" s="47">
        <f aca="true" t="shared" si="8" ref="E48:E57">F48+I48</f>
        <v>8150</v>
      </c>
      <c r="F48" s="47">
        <v>8150</v>
      </c>
      <c r="G48" s="47"/>
      <c r="H48" s="47"/>
      <c r="I48" s="47"/>
      <c r="J48" s="42">
        <f aca="true" t="shared" si="9" ref="J48:J57">L48+O48</f>
        <v>0</v>
      </c>
      <c r="K48" s="47"/>
      <c r="L48" s="47"/>
      <c r="M48" s="47"/>
      <c r="N48" s="47"/>
      <c r="O48" s="47"/>
      <c r="P48" s="42">
        <f aca="true" t="shared" si="10" ref="P48:P57">E48+J48</f>
        <v>8150</v>
      </c>
    </row>
    <row r="49" spans="1:16" s="11" customFormat="1" ht="22.5">
      <c r="A49" s="18" t="s">
        <v>182</v>
      </c>
      <c r="B49" s="18" t="s">
        <v>53</v>
      </c>
      <c r="C49" s="18" t="s">
        <v>30</v>
      </c>
      <c r="D49" s="19" t="s">
        <v>100</v>
      </c>
      <c r="E49" s="47">
        <f t="shared" si="8"/>
        <v>200000</v>
      </c>
      <c r="F49" s="47">
        <v>200000</v>
      </c>
      <c r="G49" s="47"/>
      <c r="H49" s="47"/>
      <c r="I49" s="47"/>
      <c r="J49" s="42">
        <f t="shared" si="9"/>
        <v>0</v>
      </c>
      <c r="K49" s="47"/>
      <c r="L49" s="47"/>
      <c r="M49" s="47"/>
      <c r="N49" s="47"/>
      <c r="O49" s="47"/>
      <c r="P49" s="42">
        <f t="shared" si="10"/>
        <v>200000</v>
      </c>
    </row>
    <row r="50" spans="1:16" s="11" customFormat="1" ht="22.5">
      <c r="A50" s="18" t="s">
        <v>183</v>
      </c>
      <c r="B50" s="18" t="s">
        <v>35</v>
      </c>
      <c r="C50" s="18" t="s">
        <v>30</v>
      </c>
      <c r="D50" s="19" t="s">
        <v>0</v>
      </c>
      <c r="E50" s="47">
        <f t="shared" si="8"/>
        <v>38300</v>
      </c>
      <c r="F50" s="47">
        <v>38300</v>
      </c>
      <c r="G50" s="47"/>
      <c r="H50" s="47"/>
      <c r="I50" s="47"/>
      <c r="J50" s="42">
        <f t="shared" si="9"/>
        <v>0</v>
      </c>
      <c r="K50" s="47"/>
      <c r="L50" s="47"/>
      <c r="M50" s="47"/>
      <c r="N50" s="47"/>
      <c r="O50" s="47"/>
      <c r="P50" s="42">
        <f t="shared" si="10"/>
        <v>38300</v>
      </c>
    </row>
    <row r="51" spans="1:16" s="11" customFormat="1" ht="22.5">
      <c r="A51" s="18" t="s">
        <v>184</v>
      </c>
      <c r="B51" s="18" t="s">
        <v>36</v>
      </c>
      <c r="C51" s="18" t="s">
        <v>29</v>
      </c>
      <c r="D51" s="19" t="s">
        <v>70</v>
      </c>
      <c r="E51" s="47">
        <f t="shared" si="8"/>
        <v>11600</v>
      </c>
      <c r="F51" s="47">
        <v>11600</v>
      </c>
      <c r="G51" s="47"/>
      <c r="H51" s="47"/>
      <c r="I51" s="47"/>
      <c r="J51" s="42">
        <f t="shared" si="9"/>
        <v>0</v>
      </c>
      <c r="K51" s="47"/>
      <c r="L51" s="47"/>
      <c r="M51" s="47"/>
      <c r="N51" s="47"/>
      <c r="O51" s="47"/>
      <c r="P51" s="42">
        <f t="shared" si="10"/>
        <v>11600</v>
      </c>
    </row>
    <row r="52" spans="1:16" s="11" customFormat="1" ht="33.75">
      <c r="A52" s="18" t="s">
        <v>185</v>
      </c>
      <c r="B52" s="18" t="s">
        <v>37</v>
      </c>
      <c r="C52" s="18" t="s">
        <v>23</v>
      </c>
      <c r="D52" s="19" t="s">
        <v>1</v>
      </c>
      <c r="E52" s="47">
        <f t="shared" si="8"/>
        <v>7421935</v>
      </c>
      <c r="F52" s="47">
        <v>7421935</v>
      </c>
      <c r="G52" s="47">
        <v>5406443</v>
      </c>
      <c r="H52" s="47">
        <v>394700</v>
      </c>
      <c r="I52" s="47"/>
      <c r="J52" s="42">
        <f t="shared" si="9"/>
        <v>650000</v>
      </c>
      <c r="K52" s="47"/>
      <c r="L52" s="47">
        <v>650000</v>
      </c>
      <c r="M52" s="47">
        <v>75000</v>
      </c>
      <c r="N52" s="47"/>
      <c r="O52" s="47"/>
      <c r="P52" s="42">
        <f t="shared" si="10"/>
        <v>8071935</v>
      </c>
    </row>
    <row r="53" spans="1:16" s="11" customFormat="1" ht="45">
      <c r="A53" s="18" t="s">
        <v>186</v>
      </c>
      <c r="B53" s="18" t="s">
        <v>50</v>
      </c>
      <c r="C53" s="18" t="s">
        <v>31</v>
      </c>
      <c r="D53" s="19" t="s">
        <v>71</v>
      </c>
      <c r="E53" s="47">
        <f t="shared" si="8"/>
        <v>241540</v>
      </c>
      <c r="F53" s="47">
        <v>241540</v>
      </c>
      <c r="G53" s="47"/>
      <c r="H53" s="47"/>
      <c r="I53" s="47"/>
      <c r="J53" s="42">
        <f t="shared" si="9"/>
        <v>0</v>
      </c>
      <c r="K53" s="47"/>
      <c r="L53" s="47"/>
      <c r="M53" s="47"/>
      <c r="N53" s="47"/>
      <c r="O53" s="47"/>
      <c r="P53" s="42">
        <f t="shared" si="10"/>
        <v>241540</v>
      </c>
    </row>
    <row r="54" spans="1:16" s="11" customFormat="1" ht="33.75">
      <c r="A54" s="18" t="s">
        <v>187</v>
      </c>
      <c r="B54" s="18" t="s">
        <v>72</v>
      </c>
      <c r="C54" s="18" t="s">
        <v>31</v>
      </c>
      <c r="D54" s="19" t="s">
        <v>73</v>
      </c>
      <c r="E54" s="47">
        <f t="shared" si="8"/>
        <v>6730</v>
      </c>
      <c r="F54" s="47">
        <v>6730</v>
      </c>
      <c r="G54" s="47"/>
      <c r="H54" s="47"/>
      <c r="I54" s="47"/>
      <c r="J54" s="42">
        <f t="shared" si="9"/>
        <v>0</v>
      </c>
      <c r="K54" s="47"/>
      <c r="L54" s="47"/>
      <c r="M54" s="47"/>
      <c r="N54" s="47"/>
      <c r="O54" s="47"/>
      <c r="P54" s="42">
        <f t="shared" si="10"/>
        <v>6730</v>
      </c>
    </row>
    <row r="55" spans="1:16" s="11" customFormat="1" ht="45">
      <c r="A55" s="18" t="s">
        <v>188</v>
      </c>
      <c r="B55" s="18" t="s">
        <v>39</v>
      </c>
      <c r="C55" s="18" t="s">
        <v>28</v>
      </c>
      <c r="D55" s="19" t="s">
        <v>101</v>
      </c>
      <c r="E55" s="47">
        <f t="shared" si="8"/>
        <v>30000</v>
      </c>
      <c r="F55" s="47">
        <v>30000</v>
      </c>
      <c r="G55" s="47"/>
      <c r="H55" s="47"/>
      <c r="I55" s="47"/>
      <c r="J55" s="42">
        <f t="shared" si="9"/>
        <v>0</v>
      </c>
      <c r="K55" s="47"/>
      <c r="L55" s="47"/>
      <c r="M55" s="47"/>
      <c r="N55" s="47"/>
      <c r="O55" s="47"/>
      <c r="P55" s="42">
        <f t="shared" si="10"/>
        <v>30000</v>
      </c>
    </row>
    <row r="56" spans="1:16" s="11" customFormat="1" ht="12.75">
      <c r="A56" s="18" t="s">
        <v>189</v>
      </c>
      <c r="B56" s="18" t="s">
        <v>74</v>
      </c>
      <c r="C56" s="18" t="s">
        <v>29</v>
      </c>
      <c r="D56" s="19" t="s">
        <v>7</v>
      </c>
      <c r="E56" s="47">
        <f t="shared" si="8"/>
        <v>281170</v>
      </c>
      <c r="F56" s="47">
        <v>281170</v>
      </c>
      <c r="G56" s="47"/>
      <c r="H56" s="47"/>
      <c r="I56" s="47"/>
      <c r="J56" s="42">
        <f t="shared" si="9"/>
        <v>0</v>
      </c>
      <c r="K56" s="47"/>
      <c r="L56" s="47"/>
      <c r="M56" s="47"/>
      <c r="N56" s="47"/>
      <c r="O56" s="47"/>
      <c r="P56" s="42">
        <f t="shared" si="10"/>
        <v>281170</v>
      </c>
    </row>
    <row r="57" spans="1:16" s="11" customFormat="1" ht="12.75">
      <c r="A57" s="18" t="s">
        <v>190</v>
      </c>
      <c r="B57" s="18" t="s">
        <v>68</v>
      </c>
      <c r="C57" s="18" t="s">
        <v>25</v>
      </c>
      <c r="D57" s="19" t="s">
        <v>69</v>
      </c>
      <c r="E57" s="47">
        <f t="shared" si="8"/>
        <v>346372</v>
      </c>
      <c r="F57" s="47">
        <v>346372</v>
      </c>
      <c r="G57" s="47"/>
      <c r="H57" s="47"/>
      <c r="I57" s="47"/>
      <c r="J57" s="42">
        <f t="shared" si="9"/>
        <v>0</v>
      </c>
      <c r="K57" s="47"/>
      <c r="L57" s="47"/>
      <c r="M57" s="47"/>
      <c r="N57" s="47"/>
      <c r="O57" s="47"/>
      <c r="P57" s="42">
        <f t="shared" si="10"/>
        <v>346372</v>
      </c>
    </row>
    <row r="58" spans="1:16" s="11" customFormat="1" ht="12.75">
      <c r="A58" s="18"/>
      <c r="B58" s="18"/>
      <c r="C58" s="44"/>
      <c r="D58" s="38" t="s">
        <v>10</v>
      </c>
      <c r="E58" s="45">
        <f>E47+E48+E49+E50+E51+E52+E53+E54+E55+E56+E57</f>
        <v>10948693</v>
      </c>
      <c r="F58" s="45">
        <f aca="true" t="shared" si="11" ref="F58:P58">F47+F48+F49+F50+F51+F52+F53+F54+F55+F56+F57</f>
        <v>10948693</v>
      </c>
      <c r="G58" s="45">
        <f t="shared" si="11"/>
        <v>7306358</v>
      </c>
      <c r="H58" s="45">
        <f t="shared" si="11"/>
        <v>394700</v>
      </c>
      <c r="I58" s="45">
        <f t="shared" si="11"/>
        <v>0</v>
      </c>
      <c r="J58" s="45">
        <f t="shared" si="11"/>
        <v>650000</v>
      </c>
      <c r="K58" s="45">
        <f t="shared" si="11"/>
        <v>0</v>
      </c>
      <c r="L58" s="45">
        <f t="shared" si="11"/>
        <v>650000</v>
      </c>
      <c r="M58" s="45">
        <f t="shared" si="11"/>
        <v>75000</v>
      </c>
      <c r="N58" s="45">
        <f t="shared" si="11"/>
        <v>0</v>
      </c>
      <c r="O58" s="45">
        <f t="shared" si="11"/>
        <v>0</v>
      </c>
      <c r="P58" s="45">
        <f t="shared" si="11"/>
        <v>11598693</v>
      </c>
    </row>
    <row r="59" spans="1:16" s="11" customFormat="1" ht="12.75">
      <c r="A59" s="21" t="s">
        <v>54</v>
      </c>
      <c r="B59" s="21"/>
      <c r="C59" s="36"/>
      <c r="D59" s="35" t="s">
        <v>132</v>
      </c>
      <c r="E59" s="52"/>
      <c r="F59" s="49"/>
      <c r="G59" s="53"/>
      <c r="H59" s="53"/>
      <c r="I59" s="53"/>
      <c r="J59" s="46"/>
      <c r="K59" s="46"/>
      <c r="L59" s="46"/>
      <c r="M59" s="46"/>
      <c r="N59" s="46"/>
      <c r="O59" s="46"/>
      <c r="P59" s="53"/>
    </row>
    <row r="60" spans="1:16" s="11" customFormat="1" ht="12.75">
      <c r="A60" s="21" t="s">
        <v>55</v>
      </c>
      <c r="B60" s="21"/>
      <c r="C60" s="37"/>
      <c r="D60" s="35" t="s">
        <v>132</v>
      </c>
      <c r="E60" s="51"/>
      <c r="F60" s="49"/>
      <c r="G60" s="50"/>
      <c r="H60" s="50"/>
      <c r="I60" s="50"/>
      <c r="J60" s="43"/>
      <c r="K60" s="43"/>
      <c r="L60" s="43"/>
      <c r="M60" s="43"/>
      <c r="N60" s="43"/>
      <c r="O60" s="43"/>
      <c r="P60" s="50"/>
    </row>
    <row r="61" spans="1:16" s="11" customFormat="1" ht="22.5">
      <c r="A61" s="18" t="s">
        <v>93</v>
      </c>
      <c r="B61" s="18" t="s">
        <v>90</v>
      </c>
      <c r="C61" s="18" t="s">
        <v>15</v>
      </c>
      <c r="D61" s="39" t="s">
        <v>129</v>
      </c>
      <c r="E61" s="42">
        <f>F61</f>
        <v>899557</v>
      </c>
      <c r="F61" s="42">
        <v>899557</v>
      </c>
      <c r="G61" s="42">
        <v>726686</v>
      </c>
      <c r="H61" s="42"/>
      <c r="I61" s="42"/>
      <c r="J61" s="42">
        <f>L61+O61</f>
        <v>0</v>
      </c>
      <c r="K61" s="42"/>
      <c r="L61" s="42"/>
      <c r="M61" s="42"/>
      <c r="N61" s="42"/>
      <c r="O61" s="42"/>
      <c r="P61" s="42">
        <f>J61+E61</f>
        <v>899557</v>
      </c>
    </row>
    <row r="62" spans="1:17" s="11" customFormat="1" ht="12.75">
      <c r="A62" s="18" t="s">
        <v>151</v>
      </c>
      <c r="B62" s="18" t="s">
        <v>152</v>
      </c>
      <c r="C62" s="18" t="s">
        <v>26</v>
      </c>
      <c r="D62" s="25" t="s">
        <v>84</v>
      </c>
      <c r="E62" s="42">
        <f>F62+I62</f>
        <v>2322528</v>
      </c>
      <c r="F62" s="42">
        <v>2322528</v>
      </c>
      <c r="G62" s="42">
        <v>1793228</v>
      </c>
      <c r="H62" s="42">
        <v>116655</v>
      </c>
      <c r="I62" s="42"/>
      <c r="J62" s="42">
        <f>L62+O62</f>
        <v>331864</v>
      </c>
      <c r="K62" s="42"/>
      <c r="L62" s="42">
        <v>331864</v>
      </c>
      <c r="M62" s="42">
        <v>219000</v>
      </c>
      <c r="N62" s="42">
        <v>4250</v>
      </c>
      <c r="O62" s="42"/>
      <c r="P62" s="42">
        <f aca="true" t="shared" si="12" ref="P62:P69">E62+J62</f>
        <v>2654392</v>
      </c>
      <c r="Q62" s="41"/>
    </row>
    <row r="63" spans="1:16" s="11" customFormat="1" ht="14.25" customHeight="1">
      <c r="A63" s="18" t="s">
        <v>56</v>
      </c>
      <c r="B63" s="18" t="s">
        <v>57</v>
      </c>
      <c r="C63" s="18" t="s">
        <v>32</v>
      </c>
      <c r="D63" s="19" t="s">
        <v>58</v>
      </c>
      <c r="E63" s="42">
        <f aca="true" t="shared" si="13" ref="E63:E69">F63</f>
        <v>2189477</v>
      </c>
      <c r="F63" s="42">
        <v>2189477</v>
      </c>
      <c r="G63" s="42">
        <v>1595394</v>
      </c>
      <c r="H63" s="42">
        <v>192174</v>
      </c>
      <c r="I63" s="42"/>
      <c r="J63" s="42">
        <f>L63+O63</f>
        <v>0</v>
      </c>
      <c r="K63" s="42"/>
      <c r="L63" s="42"/>
      <c r="M63" s="42"/>
      <c r="N63" s="42"/>
      <c r="O63" s="42"/>
      <c r="P63" s="42">
        <f t="shared" si="12"/>
        <v>2189477</v>
      </c>
    </row>
    <row r="64" spans="1:16" s="11" customFormat="1" ht="22.5">
      <c r="A64" s="18" t="s">
        <v>59</v>
      </c>
      <c r="B64" s="18" t="s">
        <v>38</v>
      </c>
      <c r="C64" s="18" t="s">
        <v>33</v>
      </c>
      <c r="D64" s="19" t="s">
        <v>60</v>
      </c>
      <c r="E64" s="42">
        <f t="shared" si="13"/>
        <v>3147460</v>
      </c>
      <c r="F64" s="42">
        <v>3147460</v>
      </c>
      <c r="G64" s="42">
        <v>2411784</v>
      </c>
      <c r="H64" s="42">
        <v>108201</v>
      </c>
      <c r="I64" s="42"/>
      <c r="J64" s="42">
        <f>L64+O64</f>
        <v>20250</v>
      </c>
      <c r="K64" s="42"/>
      <c r="L64" s="42">
        <v>20250</v>
      </c>
      <c r="M64" s="42"/>
      <c r="N64" s="42">
        <v>2825</v>
      </c>
      <c r="O64" s="42"/>
      <c r="P64" s="42">
        <f t="shared" si="12"/>
        <v>3167710</v>
      </c>
    </row>
    <row r="65" spans="1:16" s="11" customFormat="1" ht="10.5" customHeight="1">
      <c r="A65" s="18" t="s">
        <v>148</v>
      </c>
      <c r="B65" s="18" t="s">
        <v>149</v>
      </c>
      <c r="C65" s="18" t="s">
        <v>34</v>
      </c>
      <c r="D65" s="19" t="s">
        <v>150</v>
      </c>
      <c r="E65" s="42">
        <f t="shared" si="13"/>
        <v>687447</v>
      </c>
      <c r="F65" s="42">
        <v>687447</v>
      </c>
      <c r="G65" s="42">
        <v>545940</v>
      </c>
      <c r="H65" s="42"/>
      <c r="I65" s="42"/>
      <c r="J65" s="42"/>
      <c r="K65" s="42"/>
      <c r="L65" s="42"/>
      <c r="M65" s="42"/>
      <c r="N65" s="42"/>
      <c r="O65" s="42"/>
      <c r="P65" s="42">
        <f t="shared" si="12"/>
        <v>687447</v>
      </c>
    </row>
    <row r="66" spans="1:16" s="14" customFormat="1" ht="12.75">
      <c r="A66" s="18" t="s">
        <v>61</v>
      </c>
      <c r="B66" s="18" t="s">
        <v>62</v>
      </c>
      <c r="C66" s="18" t="s">
        <v>34</v>
      </c>
      <c r="D66" s="23" t="s">
        <v>67</v>
      </c>
      <c r="E66" s="42">
        <f t="shared" si="13"/>
        <v>114000</v>
      </c>
      <c r="F66" s="42">
        <v>114000</v>
      </c>
      <c r="G66" s="42"/>
      <c r="H66" s="42"/>
      <c r="I66" s="42"/>
      <c r="J66" s="42">
        <v>0</v>
      </c>
      <c r="K66" s="42"/>
      <c r="L66" s="42"/>
      <c r="M66" s="42"/>
      <c r="N66" s="42"/>
      <c r="O66" s="42"/>
      <c r="P66" s="42">
        <f t="shared" si="12"/>
        <v>114000</v>
      </c>
    </row>
    <row r="67" spans="1:17" s="14" customFormat="1" ht="21.75" customHeight="1">
      <c r="A67" s="18" t="s">
        <v>92</v>
      </c>
      <c r="B67" s="18" t="s">
        <v>44</v>
      </c>
      <c r="C67" s="18" t="s">
        <v>21</v>
      </c>
      <c r="D67" s="19" t="s">
        <v>11</v>
      </c>
      <c r="E67" s="42">
        <f t="shared" si="13"/>
        <v>2637134</v>
      </c>
      <c r="F67" s="42">
        <v>2637134</v>
      </c>
      <c r="G67" s="42">
        <v>1926490</v>
      </c>
      <c r="H67" s="42">
        <v>194816</v>
      </c>
      <c r="I67" s="42"/>
      <c r="J67" s="42">
        <f>L67+O67</f>
        <v>0</v>
      </c>
      <c r="K67" s="42"/>
      <c r="L67" s="42"/>
      <c r="M67" s="42"/>
      <c r="N67" s="42"/>
      <c r="O67" s="42"/>
      <c r="P67" s="42">
        <f t="shared" si="12"/>
        <v>2637134</v>
      </c>
      <c r="Q67" s="54"/>
    </row>
    <row r="68" spans="1:16" s="14" customFormat="1" ht="13.5" customHeight="1">
      <c r="A68" s="18" t="s">
        <v>91</v>
      </c>
      <c r="B68" s="18" t="s">
        <v>41</v>
      </c>
      <c r="C68" s="18" t="s">
        <v>21</v>
      </c>
      <c r="D68" s="22" t="s">
        <v>64</v>
      </c>
      <c r="E68" s="42">
        <f t="shared" si="13"/>
        <v>677117</v>
      </c>
      <c r="F68" s="42">
        <v>677117</v>
      </c>
      <c r="G68" s="42">
        <v>526129</v>
      </c>
      <c r="H68" s="42">
        <v>12940</v>
      </c>
      <c r="I68" s="42"/>
      <c r="J68" s="42">
        <f>L68+O68</f>
        <v>0</v>
      </c>
      <c r="K68" s="42"/>
      <c r="L68" s="42"/>
      <c r="M68" s="42"/>
      <c r="N68" s="42"/>
      <c r="O68" s="42"/>
      <c r="P68" s="42">
        <f t="shared" si="12"/>
        <v>677117</v>
      </c>
    </row>
    <row r="69" spans="1:17" s="11" customFormat="1" ht="33.75">
      <c r="A69" s="18" t="s">
        <v>63</v>
      </c>
      <c r="B69" s="18" t="s">
        <v>42</v>
      </c>
      <c r="C69" s="18" t="s">
        <v>21</v>
      </c>
      <c r="D69" s="19" t="s">
        <v>43</v>
      </c>
      <c r="E69" s="42">
        <f t="shared" si="13"/>
        <v>30000</v>
      </c>
      <c r="F69" s="42">
        <v>30000</v>
      </c>
      <c r="G69" s="42"/>
      <c r="H69" s="42"/>
      <c r="I69" s="42"/>
      <c r="J69" s="42">
        <v>0</v>
      </c>
      <c r="K69" s="42"/>
      <c r="L69" s="42"/>
      <c r="M69" s="42"/>
      <c r="N69" s="42"/>
      <c r="O69" s="42"/>
      <c r="P69" s="42">
        <f t="shared" si="12"/>
        <v>30000</v>
      </c>
      <c r="Q69" s="14"/>
    </row>
    <row r="70" spans="1:17" s="11" customFormat="1" ht="15.75" customHeight="1">
      <c r="A70" s="18"/>
      <c r="B70" s="18"/>
      <c r="C70" s="18"/>
      <c r="D70" s="20" t="s">
        <v>10</v>
      </c>
      <c r="E70" s="43">
        <f>E61+E62+E63+E64+E65+E66+E67+E68+E69</f>
        <v>12704720</v>
      </c>
      <c r="F70" s="43">
        <f aca="true" t="shared" si="14" ref="F70:P70">F61+F62+F63+F64+F65+F66+F67+F68+F69</f>
        <v>12704720</v>
      </c>
      <c r="G70" s="43">
        <f t="shared" si="14"/>
        <v>9525651</v>
      </c>
      <c r="H70" s="43">
        <f t="shared" si="14"/>
        <v>624786</v>
      </c>
      <c r="I70" s="43">
        <f t="shared" si="14"/>
        <v>0</v>
      </c>
      <c r="J70" s="43">
        <f t="shared" si="14"/>
        <v>352114</v>
      </c>
      <c r="K70" s="43">
        <f t="shared" si="14"/>
        <v>0</v>
      </c>
      <c r="L70" s="43">
        <f t="shared" si="14"/>
        <v>352114</v>
      </c>
      <c r="M70" s="43">
        <f t="shared" si="14"/>
        <v>219000</v>
      </c>
      <c r="N70" s="43">
        <f t="shared" si="14"/>
        <v>7075</v>
      </c>
      <c r="O70" s="43">
        <f t="shared" si="14"/>
        <v>0</v>
      </c>
      <c r="P70" s="43">
        <f t="shared" si="14"/>
        <v>13056834</v>
      </c>
      <c r="Q70" s="14"/>
    </row>
    <row r="71" spans="1:17" s="11" customFormat="1" ht="12.75">
      <c r="A71" s="21" t="s">
        <v>87</v>
      </c>
      <c r="B71" s="21"/>
      <c r="C71" s="24"/>
      <c r="D71" s="35" t="s">
        <v>133</v>
      </c>
      <c r="E71" s="49"/>
      <c r="F71" s="49"/>
      <c r="G71" s="49"/>
      <c r="H71" s="49"/>
      <c r="I71" s="49"/>
      <c r="J71" s="42"/>
      <c r="K71" s="42"/>
      <c r="L71" s="42"/>
      <c r="M71" s="42"/>
      <c r="N71" s="42"/>
      <c r="O71" s="42"/>
      <c r="P71" s="49"/>
      <c r="Q71" s="14"/>
    </row>
    <row r="72" spans="1:17" s="11" customFormat="1" ht="12.75">
      <c r="A72" s="21" t="s">
        <v>88</v>
      </c>
      <c r="B72" s="21"/>
      <c r="C72" s="21"/>
      <c r="D72" s="35" t="s">
        <v>133</v>
      </c>
      <c r="E72" s="49"/>
      <c r="F72" s="49"/>
      <c r="G72" s="49"/>
      <c r="H72" s="49"/>
      <c r="I72" s="49"/>
      <c r="J72" s="42"/>
      <c r="K72" s="42"/>
      <c r="L72" s="42"/>
      <c r="M72" s="42"/>
      <c r="N72" s="42"/>
      <c r="O72" s="42"/>
      <c r="P72" s="49"/>
      <c r="Q72" s="14"/>
    </row>
    <row r="73" spans="1:17" s="11" customFormat="1" ht="22.5" customHeight="1">
      <c r="A73" s="18" t="s">
        <v>89</v>
      </c>
      <c r="B73" s="18" t="s">
        <v>90</v>
      </c>
      <c r="C73" s="18" t="s">
        <v>15</v>
      </c>
      <c r="D73" s="25" t="s">
        <v>129</v>
      </c>
      <c r="E73" s="42">
        <f>F73+I73</f>
        <v>1336437</v>
      </c>
      <c r="F73" s="42">
        <v>1336437</v>
      </c>
      <c r="G73" s="42">
        <v>1062653</v>
      </c>
      <c r="H73" s="42"/>
      <c r="I73" s="42"/>
      <c r="J73" s="42">
        <f>L73+O73</f>
        <v>0</v>
      </c>
      <c r="K73" s="42"/>
      <c r="L73" s="42"/>
      <c r="M73" s="42"/>
      <c r="N73" s="42"/>
      <c r="O73" s="42"/>
      <c r="P73" s="42">
        <f>E73+J73</f>
        <v>1336437</v>
      </c>
      <c r="Q73" s="14"/>
    </row>
    <row r="74" spans="1:16" s="11" customFormat="1" ht="11.25" customHeight="1">
      <c r="A74" s="18"/>
      <c r="B74" s="18"/>
      <c r="C74" s="18"/>
      <c r="D74" s="20" t="s">
        <v>10</v>
      </c>
      <c r="E74" s="43">
        <f>E73</f>
        <v>1336437</v>
      </c>
      <c r="F74" s="43">
        <f aca="true" t="shared" si="15" ref="F74:P74">F73</f>
        <v>1336437</v>
      </c>
      <c r="G74" s="43">
        <f t="shared" si="15"/>
        <v>1062653</v>
      </c>
      <c r="H74" s="43">
        <f t="shared" si="15"/>
        <v>0</v>
      </c>
      <c r="I74" s="43">
        <f t="shared" si="15"/>
        <v>0</v>
      </c>
      <c r="J74" s="43">
        <f t="shared" si="15"/>
        <v>0</v>
      </c>
      <c r="K74" s="43">
        <f t="shared" si="15"/>
        <v>0</v>
      </c>
      <c r="L74" s="43">
        <f t="shared" si="15"/>
        <v>0</v>
      </c>
      <c r="M74" s="43">
        <f t="shared" si="15"/>
        <v>0</v>
      </c>
      <c r="N74" s="43">
        <f t="shared" si="15"/>
        <v>0</v>
      </c>
      <c r="O74" s="43">
        <f t="shared" si="15"/>
        <v>0</v>
      </c>
      <c r="P74" s="43">
        <f t="shared" si="15"/>
        <v>1336437</v>
      </c>
    </row>
    <row r="75" spans="1:16" s="11" customFormat="1" ht="12.75" customHeight="1">
      <c r="A75" s="65" t="s">
        <v>8</v>
      </c>
      <c r="B75" s="65"/>
      <c r="C75" s="65"/>
      <c r="D75" s="65"/>
      <c r="E75" s="43">
        <f aca="true" t="shared" si="16" ref="E75:P75">E31+E44+E70+E74+E58</f>
        <v>155814976</v>
      </c>
      <c r="F75" s="43">
        <f t="shared" si="16"/>
        <v>155764976</v>
      </c>
      <c r="G75" s="43">
        <f t="shared" si="16"/>
        <v>101354965</v>
      </c>
      <c r="H75" s="43">
        <f t="shared" si="16"/>
        <v>14813558</v>
      </c>
      <c r="I75" s="43">
        <f t="shared" si="16"/>
        <v>0</v>
      </c>
      <c r="J75" s="43">
        <f t="shared" si="16"/>
        <v>4115114</v>
      </c>
      <c r="K75" s="43">
        <f t="shared" si="16"/>
        <v>0</v>
      </c>
      <c r="L75" s="43">
        <f t="shared" si="16"/>
        <v>4089114</v>
      </c>
      <c r="M75" s="43">
        <f t="shared" si="16"/>
        <v>294000</v>
      </c>
      <c r="N75" s="43">
        <f t="shared" si="16"/>
        <v>14575</v>
      </c>
      <c r="O75" s="43">
        <f t="shared" si="16"/>
        <v>26000</v>
      </c>
      <c r="P75" s="43">
        <f t="shared" si="16"/>
        <v>159930090</v>
      </c>
    </row>
    <row r="76" spans="1:16" s="11" customFormat="1" ht="15" customHeight="1">
      <c r="A76" s="64" t="s">
        <v>9</v>
      </c>
      <c r="B76" s="64"/>
      <c r="C76" s="64"/>
      <c r="D76" s="64"/>
      <c r="E76" s="43">
        <f aca="true" t="shared" si="17" ref="E76:P76">E37+E42</f>
        <v>51577163</v>
      </c>
      <c r="F76" s="43">
        <f t="shared" si="17"/>
        <v>51577163</v>
      </c>
      <c r="G76" s="43">
        <f t="shared" si="17"/>
        <v>42276363</v>
      </c>
      <c r="H76" s="43">
        <f t="shared" si="17"/>
        <v>0</v>
      </c>
      <c r="I76" s="43">
        <f t="shared" si="17"/>
        <v>0</v>
      </c>
      <c r="J76" s="43">
        <f t="shared" si="17"/>
        <v>0</v>
      </c>
      <c r="K76" s="43">
        <f t="shared" si="17"/>
        <v>0</v>
      </c>
      <c r="L76" s="43">
        <f t="shared" si="17"/>
        <v>0</v>
      </c>
      <c r="M76" s="43">
        <f t="shared" si="17"/>
        <v>0</v>
      </c>
      <c r="N76" s="43">
        <f t="shared" si="17"/>
        <v>0</v>
      </c>
      <c r="O76" s="43">
        <f t="shared" si="17"/>
        <v>0</v>
      </c>
      <c r="P76" s="43">
        <f t="shared" si="17"/>
        <v>51577163</v>
      </c>
    </row>
    <row r="77" spans="3:16" ht="15.75" customHeight="1">
      <c r="C77" s="9"/>
      <c r="D77" s="9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3:16" ht="33" customHeight="1">
      <c r="C78" s="5"/>
      <c r="D78" s="1" t="s">
        <v>124</v>
      </c>
      <c r="E78" s="6"/>
      <c r="F78" s="6"/>
      <c r="G78" s="6"/>
      <c r="H78" s="6"/>
      <c r="I78" s="6"/>
      <c r="J78" s="6"/>
      <c r="K78" s="6"/>
      <c r="L78" s="6"/>
      <c r="M78" s="6" t="s">
        <v>155</v>
      </c>
      <c r="N78" s="6"/>
      <c r="O78" s="6"/>
      <c r="P78" s="7"/>
    </row>
    <row r="79" spans="3:16" ht="12.75">
      <c r="C79" s="5"/>
      <c r="D79" s="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7"/>
    </row>
    <row r="80" spans="3:16" ht="12.75">
      <c r="C80" s="5"/>
      <c r="D80" s="1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7"/>
    </row>
    <row r="81" spans="3:16" ht="12.75">
      <c r="C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4"/>
    </row>
    <row r="82" spans="3:16" ht="12.75">
      <c r="C82" s="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4"/>
    </row>
    <row r="83" spans="3:16" ht="12.75">
      <c r="C83" s="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4"/>
    </row>
    <row r="84" spans="3:16" ht="12.75">
      <c r="C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4"/>
    </row>
    <row r="85" spans="3:16" ht="12.75">
      <c r="C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4"/>
    </row>
    <row r="86" spans="3:16" ht="12.75">
      <c r="C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4"/>
    </row>
    <row r="87" spans="3:16" ht="12.75">
      <c r="C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4"/>
    </row>
    <row r="88" spans="3:16" ht="12.75">
      <c r="C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4"/>
    </row>
    <row r="89" spans="3:16" ht="12.75">
      <c r="C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4"/>
    </row>
    <row r="90" spans="3:16" ht="12.75">
      <c r="C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4"/>
    </row>
    <row r="91" spans="3:16" ht="12.75">
      <c r="C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4"/>
    </row>
    <row r="92" spans="3:16" ht="12.75">
      <c r="C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4"/>
    </row>
    <row r="93" spans="3:16" ht="12.75">
      <c r="C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4"/>
    </row>
    <row r="94" spans="3:16" ht="12.75">
      <c r="C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4"/>
    </row>
    <row r="95" spans="3:16" ht="12.75">
      <c r="C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3:16" ht="12.75">
      <c r="C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3:16" ht="12.75">
      <c r="C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3:16" ht="12.75">
      <c r="C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3:16" ht="12.75">
      <c r="C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3:16" ht="12.75">
      <c r="C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3:16" ht="12.75">
      <c r="C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3:16" ht="12.75">
      <c r="C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3:16" ht="12.75">
      <c r="C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3:16" ht="12.75">
      <c r="C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3:16" ht="12.75">
      <c r="C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3:16" ht="12.75">
      <c r="C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3:16" ht="12.75">
      <c r="C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3:16" ht="12.75">
      <c r="C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3:16" ht="12.75">
      <c r="C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3:16" ht="12.75">
      <c r="C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3:16" ht="12.75">
      <c r="C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3:16" ht="12.75">
      <c r="C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3:16" ht="12.75">
      <c r="C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3:16" ht="12.75">
      <c r="C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3:16" ht="12.75">
      <c r="C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3:16" ht="12.75">
      <c r="C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3:16" ht="12.75">
      <c r="C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3:16" ht="12.75">
      <c r="C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3:16" ht="12.75">
      <c r="C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3:16" ht="12.75">
      <c r="C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3:16" ht="12.75">
      <c r="C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3:16" ht="12.75">
      <c r="C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3:16" ht="12.75">
      <c r="C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3:16" ht="12.75">
      <c r="C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3:16" ht="12.75">
      <c r="C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3:16" ht="12.75">
      <c r="C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3:16" ht="12.75">
      <c r="C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3:16" ht="12.75">
      <c r="C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3:16" ht="12.75">
      <c r="C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3:16" ht="12.75">
      <c r="C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3:16" ht="12.75">
      <c r="C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3:16" ht="12.75">
      <c r="C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3:16" ht="12.75">
      <c r="C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3:16" ht="12.75">
      <c r="C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3:16" ht="12.75">
      <c r="C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3:16" ht="12.75">
      <c r="C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3:16" ht="12.75">
      <c r="C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3:16" ht="12.75">
      <c r="C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3:16" ht="12.75">
      <c r="C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3:16" ht="12.75">
      <c r="C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3:16" ht="12.75">
      <c r="C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3:16" ht="12.75">
      <c r="C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3:16" ht="12.75">
      <c r="C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3:16" ht="12.75">
      <c r="C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3:16" ht="12.75">
      <c r="C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3:16" ht="12.75">
      <c r="C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3:16" ht="12.75">
      <c r="C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3:16" ht="12.75">
      <c r="C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3:16" ht="12.75">
      <c r="C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3:16" ht="12.75">
      <c r="C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3:16" ht="12.75">
      <c r="C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3:16" ht="12.75">
      <c r="C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3:16" ht="12.75">
      <c r="C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3:16" ht="12.75">
      <c r="C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3:16" ht="12.75">
      <c r="C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3:16" ht="12.75">
      <c r="C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3:16" ht="12.75">
      <c r="C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3:16" ht="12.75">
      <c r="C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3:16" ht="12.75">
      <c r="C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3:16" ht="12.75">
      <c r="C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3:16" ht="12.75">
      <c r="C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3:16" ht="12.75">
      <c r="C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3:16" ht="12.75">
      <c r="C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3:16" ht="12.75">
      <c r="C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3:16" ht="12.75">
      <c r="C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3:16" ht="12.75">
      <c r="C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3:16" ht="12.75">
      <c r="C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3:16" ht="12.75">
      <c r="C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3:16" ht="12.75">
      <c r="C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3:16" ht="12.75">
      <c r="C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3:16" ht="12.75">
      <c r="C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3:16" ht="12.75">
      <c r="C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3:16" ht="12.75">
      <c r="C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3:16" ht="12.75">
      <c r="C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3:16" ht="12.75">
      <c r="C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3:16" ht="12.75">
      <c r="C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3:16" ht="12.75">
      <c r="C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3:16" ht="12.75">
      <c r="C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3:16" ht="12.75">
      <c r="C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3:16" ht="12.75">
      <c r="C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3:16" ht="12.75">
      <c r="C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3:16" ht="12.75">
      <c r="C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3:16" ht="12.75">
      <c r="C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3:16" ht="12.75">
      <c r="C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3:16" ht="12.75">
      <c r="C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3:16" ht="12.75">
      <c r="C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3:16" ht="12.75">
      <c r="C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3:16" ht="12.75">
      <c r="C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3:16" ht="12.75">
      <c r="C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3:16" ht="12.75">
      <c r="C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3:16" ht="12.75">
      <c r="C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3:16" ht="12.75">
      <c r="C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3:16" ht="12.75">
      <c r="C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3:16" ht="12.75">
      <c r="C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3:16" ht="12.75">
      <c r="C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3:16" ht="12.75">
      <c r="C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3:16" ht="12.75">
      <c r="C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3:16" ht="12.75">
      <c r="C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3:16" ht="12.75">
      <c r="C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3:16" ht="12.75">
      <c r="C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3:16" ht="12.75">
      <c r="C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3:16" ht="12.75">
      <c r="C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3:16" ht="12.75">
      <c r="C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3:16" ht="12.75">
      <c r="C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3:16" ht="12.75">
      <c r="C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3:16" ht="12.75">
      <c r="C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3:16" ht="12.75">
      <c r="C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3:16" ht="12.75">
      <c r="C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3:16" ht="12.75">
      <c r="C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3:16" ht="12.75">
      <c r="C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3:16" ht="12.75">
      <c r="C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3:16" ht="12.75">
      <c r="C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3:16" ht="12.75">
      <c r="C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3:16" ht="12.75">
      <c r="C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3:16" ht="12.75">
      <c r="C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3:16" ht="12.75">
      <c r="C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3:16" ht="12.75">
      <c r="C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3:16" ht="12.75">
      <c r="C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3:16" ht="12.75">
      <c r="C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3:16" ht="12.75">
      <c r="C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3:16" ht="12.75">
      <c r="C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3:16" ht="12.75">
      <c r="C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3:16" ht="12.75">
      <c r="C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3:16" ht="12.75">
      <c r="C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3:16" ht="12.75">
      <c r="C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3:16" ht="12.75">
      <c r="C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3:16" ht="12.75">
      <c r="C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3:16" ht="12.75">
      <c r="C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3:16" ht="12.75">
      <c r="C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3:16" ht="12.75">
      <c r="C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3:16" ht="12.75">
      <c r="C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3:16" ht="12.75">
      <c r="C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3:16" ht="12.75">
      <c r="C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3:16" ht="12.75">
      <c r="C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3:16" ht="12.75">
      <c r="C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3:16" ht="12.75">
      <c r="C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3:16" ht="12.75">
      <c r="C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3:16" ht="12.75">
      <c r="C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3:16" ht="12.75">
      <c r="C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3:16" ht="12.75">
      <c r="C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3:16" ht="12.75">
      <c r="C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3:16" ht="12.75">
      <c r="C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3:16" ht="12.75">
      <c r="C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3:16" ht="12.75">
      <c r="C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3:16" ht="12.75">
      <c r="C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3:16" ht="12.75">
      <c r="C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3:16" ht="12.75">
      <c r="C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3:16" ht="12.75">
      <c r="C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3:16" ht="12.75">
      <c r="C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3:16" ht="12.75">
      <c r="C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3:16" ht="12.75">
      <c r="C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3:16" ht="12.75">
      <c r="C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3:16" ht="12.75">
      <c r="C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3:16" ht="12.75">
      <c r="C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3:16" ht="12.75">
      <c r="C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3:16" ht="12.75">
      <c r="C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3:16" ht="12.75">
      <c r="C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3:16" ht="12.75">
      <c r="C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3:16" ht="12.75">
      <c r="C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3:16" ht="12.75">
      <c r="C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3:16" ht="12.75">
      <c r="C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3:16" ht="12.75">
      <c r="C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3:16" ht="12.75">
      <c r="C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3:16" ht="12.75">
      <c r="C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3:16" ht="12.75">
      <c r="C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3:16" ht="12.75">
      <c r="C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3:16" ht="12.75">
      <c r="C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3:16" ht="12.75">
      <c r="C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3:16" ht="12.75">
      <c r="C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3:16" ht="12.75">
      <c r="C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3:16" ht="12.75">
      <c r="C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3:16" ht="12.75">
      <c r="C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3:16" ht="12.75">
      <c r="C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3:16" ht="12.75">
      <c r="C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3:16" ht="12.75">
      <c r="C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3:16" ht="12.75">
      <c r="C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3:16" ht="12.75">
      <c r="C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3:16" ht="12.75">
      <c r="C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3:16" ht="12.75">
      <c r="C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3:16" ht="12.75">
      <c r="C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3:16" ht="12.75">
      <c r="C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3:16" ht="12.75">
      <c r="C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3:16" ht="12.75">
      <c r="C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3:16" ht="12.75">
      <c r="C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3:16" ht="12.75">
      <c r="C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3:16" ht="12.75">
      <c r="C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3:16" ht="12.75">
      <c r="C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3:16" ht="12.75">
      <c r="C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3:16" ht="12.75">
      <c r="C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3:16" ht="12.75">
      <c r="C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3:16" ht="12.75">
      <c r="C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3:16" ht="12.75">
      <c r="C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3:16" ht="12.75">
      <c r="C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3:16" ht="12.75">
      <c r="C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3:16" ht="12.75">
      <c r="C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3:16" ht="12.75">
      <c r="C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3:16" ht="12.75">
      <c r="C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3:16" ht="12.75">
      <c r="C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3:16" ht="12.75">
      <c r="C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3:16" ht="12.75">
      <c r="C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3:16" ht="12.75">
      <c r="C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3:16" ht="12.75">
      <c r="C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3:16" ht="12.75">
      <c r="C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3:16" ht="12.75">
      <c r="C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3:16" ht="12.75">
      <c r="C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3:16" ht="12.75">
      <c r="C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3:16" ht="12.75">
      <c r="C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3:16" ht="12.75">
      <c r="C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3:16" ht="12.75">
      <c r="C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3:16" ht="12.75">
      <c r="C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3:16" ht="12.75">
      <c r="C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3:16" ht="12.75">
      <c r="C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3:16" ht="12.75">
      <c r="C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3:16" ht="12.75">
      <c r="C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3:16" ht="12.75">
      <c r="C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3:16" ht="12.75">
      <c r="C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3:16" ht="12.75">
      <c r="C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3:16" ht="12.75">
      <c r="C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3:16" ht="12.75">
      <c r="C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3:16" ht="12.75">
      <c r="C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3:16" ht="12.75">
      <c r="C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3:16" ht="12.75">
      <c r="C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3:16" ht="12.75">
      <c r="C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3:16" ht="12.75">
      <c r="C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3:16" ht="12.75">
      <c r="C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3:16" ht="12.75">
      <c r="C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3:16" ht="12.75">
      <c r="C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3:16" ht="12.75">
      <c r="C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3:16" ht="12.75">
      <c r="C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3:16" ht="12.75">
      <c r="C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3:16" ht="12.75">
      <c r="C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3:16" ht="12.75">
      <c r="C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3:16" ht="12.75">
      <c r="C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3:16" ht="12.75">
      <c r="C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3:16" ht="12.75">
      <c r="C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3:16" ht="12.75">
      <c r="C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3:16" ht="12.75">
      <c r="C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3:16" ht="12.75">
      <c r="C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3:16" ht="12.75">
      <c r="C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3:16" ht="12.75">
      <c r="C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3:16" ht="12.75">
      <c r="C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3:16" ht="12.75">
      <c r="C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3:16" ht="12.75">
      <c r="C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3:16" ht="12.75">
      <c r="C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3:16" ht="12.75">
      <c r="C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3:16" ht="12.75">
      <c r="C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3:16" ht="12.75">
      <c r="C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3:16" ht="12.75">
      <c r="C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3:16" ht="12.75">
      <c r="C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3:16" ht="12.75">
      <c r="C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3:16" ht="12.75">
      <c r="C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3:16" ht="12.75">
      <c r="C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3:16" ht="12.75">
      <c r="C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3:16" ht="12.75">
      <c r="C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3:16" ht="12.75">
      <c r="C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3:16" ht="12.75">
      <c r="C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3:16" ht="12.75">
      <c r="C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3:16" ht="12.75">
      <c r="C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3:16" ht="12.75">
      <c r="C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3:16" ht="12.75">
      <c r="C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3:16" ht="12.75">
      <c r="C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3:16" ht="12.75">
      <c r="C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3:16" ht="12.75">
      <c r="C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3:16" ht="12.75">
      <c r="C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3:16" ht="12.75">
      <c r="C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3:16" ht="12.75">
      <c r="C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3:16" ht="12.75">
      <c r="C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3:16" ht="12.75">
      <c r="C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3:16" ht="12.75">
      <c r="C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3:16" ht="12.75">
      <c r="C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3:16" ht="12.75">
      <c r="C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3:16" ht="12.75">
      <c r="C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3:16" ht="12.75">
      <c r="C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3:16" ht="12.75">
      <c r="C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3:16" ht="12.75">
      <c r="C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3:16" ht="12.75">
      <c r="C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3:16" ht="12.75">
      <c r="C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3:16" ht="12.75">
      <c r="C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3:16" ht="12.75">
      <c r="C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3:16" ht="12.75">
      <c r="C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3:16" ht="12.75">
      <c r="C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3:16" ht="12.75">
      <c r="C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3:16" ht="12.75">
      <c r="C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3:16" ht="12.75">
      <c r="C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3:16" ht="12.75">
      <c r="C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3:16" ht="12.75">
      <c r="C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3:16" ht="12.75">
      <c r="C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3:16" ht="12.75">
      <c r="C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3:16" ht="12.75">
      <c r="C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3:16" ht="12.75">
      <c r="C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3:16" ht="12.75">
      <c r="C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3:16" ht="12.75">
      <c r="C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3:16" ht="12.75">
      <c r="C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3:16" ht="12.75">
      <c r="C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3:16" ht="12.75">
      <c r="C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3:16" ht="12.75">
      <c r="C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3:16" ht="12.75">
      <c r="C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3:16" ht="12.75">
      <c r="C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3:16" ht="12.75">
      <c r="C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3:16" ht="12.75">
      <c r="C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3:16" ht="12.75">
      <c r="C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3:16" ht="12.75">
      <c r="C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3:16" ht="12.75">
      <c r="C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3:16" ht="12.75">
      <c r="C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3:16" ht="12.75">
      <c r="C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3:16" ht="12.75">
      <c r="C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3:16" ht="12.75">
      <c r="C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3:16" ht="12.75">
      <c r="C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3:16" ht="12.75">
      <c r="C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3:16" ht="12.75">
      <c r="C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3:16" ht="12.75">
      <c r="C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3:16" ht="12.75">
      <c r="C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3:16" ht="12.75">
      <c r="C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3:16" ht="12.75">
      <c r="C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3:16" ht="12.75">
      <c r="C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3:16" ht="12.75">
      <c r="C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3:16" ht="12.75">
      <c r="C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3:16" ht="12.75">
      <c r="C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3:16" ht="12.75">
      <c r="C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3:16" ht="12.75">
      <c r="C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3:16" ht="12.75">
      <c r="C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3:16" ht="12.75">
      <c r="C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3:16" ht="12.75">
      <c r="C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3:16" ht="12.75">
      <c r="C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3:16" ht="12.75">
      <c r="C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3:16" ht="12.75">
      <c r="C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3:16" ht="12.75">
      <c r="C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3:16" ht="12.75">
      <c r="C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3:16" ht="12.75">
      <c r="C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3:16" ht="12.75">
      <c r="C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3:16" ht="12.75">
      <c r="C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3:16" ht="12.75">
      <c r="C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3:16" ht="12.75">
      <c r="C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3:16" ht="12.75">
      <c r="C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3:16" ht="12.75">
      <c r="C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3:16" ht="12.75">
      <c r="C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3:16" ht="12.75">
      <c r="C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3:16" ht="12.75">
      <c r="C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3:16" ht="12.75">
      <c r="C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3:16" ht="12.75">
      <c r="C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3:16" ht="12.75">
      <c r="C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3:16" ht="12.75">
      <c r="C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3:16" ht="12.75">
      <c r="C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3:16" ht="12.75">
      <c r="C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3:16" ht="12.75">
      <c r="C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3:16" ht="12.75">
      <c r="C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3:16" ht="12.75">
      <c r="C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3:16" ht="12.75">
      <c r="C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3:16" ht="12.75">
      <c r="C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3:16" ht="12.75">
      <c r="C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3:16" ht="12.75">
      <c r="C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3:16" ht="12.75">
      <c r="C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3:16" ht="12.75">
      <c r="C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3:16" ht="12.75">
      <c r="C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3:16" ht="12.75">
      <c r="C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3:16" ht="12.75">
      <c r="C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3:16" ht="12.75">
      <c r="C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3:16" ht="12.75">
      <c r="C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3:16" ht="12.75">
      <c r="C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3:16" ht="12.75">
      <c r="C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3:16" ht="12.75">
      <c r="C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3:16" ht="12.75">
      <c r="C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3:16" ht="12.75">
      <c r="C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3:16" ht="12.75">
      <c r="C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3:16" ht="12.75">
      <c r="C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3:16" ht="12.75">
      <c r="C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3:16" ht="12.75">
      <c r="C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3:16" ht="12.75">
      <c r="C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3:16" ht="12.75">
      <c r="C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3:16" ht="12.75">
      <c r="C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3:16" ht="12.75">
      <c r="C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3:16" ht="12.75">
      <c r="C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  <row r="1000" ht="12.75">
      <c r="C1000" s="2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  <row r="1050" ht="12.75">
      <c r="C1050" s="2"/>
    </row>
    <row r="1051" ht="12.75">
      <c r="C1051" s="2"/>
    </row>
    <row r="1052" ht="12.75">
      <c r="C1052" s="2"/>
    </row>
    <row r="1053" ht="12.75">
      <c r="C1053" s="2"/>
    </row>
    <row r="1054" ht="12.75">
      <c r="C1054" s="2"/>
    </row>
    <row r="1055" ht="12.75">
      <c r="C1055" s="2"/>
    </row>
    <row r="1056" ht="12.75">
      <c r="C1056" s="2"/>
    </row>
    <row r="1057" ht="12.75">
      <c r="C1057" s="2"/>
    </row>
    <row r="1058" ht="12.75">
      <c r="C1058" s="2"/>
    </row>
    <row r="1059" ht="12.75">
      <c r="C1059" s="2"/>
    </row>
    <row r="1060" ht="12.75">
      <c r="C1060" s="2"/>
    </row>
    <row r="1061" ht="12.75">
      <c r="C1061" s="2"/>
    </row>
    <row r="1062" ht="12.75">
      <c r="C1062" s="2"/>
    </row>
    <row r="1063" ht="12.75">
      <c r="C1063" s="2"/>
    </row>
    <row r="1064" ht="12.75">
      <c r="C1064" s="2"/>
    </row>
    <row r="1065" ht="12.75">
      <c r="C1065" s="2"/>
    </row>
    <row r="1066" ht="12.75">
      <c r="C1066" s="2"/>
    </row>
    <row r="1067" ht="12.75">
      <c r="C1067" s="2"/>
    </row>
    <row r="1068" ht="12.75">
      <c r="C1068" s="2"/>
    </row>
    <row r="1069" ht="12.75">
      <c r="C1069" s="2"/>
    </row>
    <row r="1070" ht="12.75">
      <c r="C1070" s="2"/>
    </row>
    <row r="1071" ht="12.75">
      <c r="C1071" s="2"/>
    </row>
    <row r="1072" ht="12.75">
      <c r="C1072" s="2"/>
    </row>
    <row r="1073" ht="12.75">
      <c r="C1073" s="2"/>
    </row>
    <row r="1074" ht="12.75">
      <c r="C1074" s="2"/>
    </row>
    <row r="1075" ht="12.75">
      <c r="C1075" s="2"/>
    </row>
    <row r="1076" ht="12.75">
      <c r="C1076" s="2"/>
    </row>
    <row r="1077" ht="12.75">
      <c r="C1077" s="2"/>
    </row>
    <row r="1078" ht="12.75">
      <c r="C1078" s="2"/>
    </row>
    <row r="1079" ht="12.75">
      <c r="C1079" s="2"/>
    </row>
    <row r="1080" ht="12.75">
      <c r="C1080" s="2"/>
    </row>
    <row r="1081" ht="12.75">
      <c r="C1081" s="2"/>
    </row>
    <row r="1082" ht="12.75">
      <c r="C1082" s="2"/>
    </row>
    <row r="1083" ht="12.75">
      <c r="C1083" s="2"/>
    </row>
    <row r="1084" ht="12.75">
      <c r="C1084" s="2"/>
    </row>
    <row r="1085" ht="12.75">
      <c r="C1085" s="2"/>
    </row>
    <row r="1086" ht="12.75">
      <c r="C1086" s="2"/>
    </row>
    <row r="1087" ht="12.75">
      <c r="C1087" s="2"/>
    </row>
    <row r="1088" ht="12.75">
      <c r="C1088" s="2"/>
    </row>
    <row r="1089" ht="12.75">
      <c r="C1089" s="2"/>
    </row>
    <row r="1090" ht="12.75">
      <c r="C1090" s="2"/>
    </row>
    <row r="1091" ht="12.75">
      <c r="C1091" s="2"/>
    </row>
    <row r="1092" ht="12.75">
      <c r="C1092" s="2"/>
    </row>
    <row r="1093" ht="12.75">
      <c r="C1093" s="2"/>
    </row>
    <row r="1094" ht="12.75">
      <c r="C1094" s="2"/>
    </row>
    <row r="1095" ht="12.75">
      <c r="C1095" s="2"/>
    </row>
    <row r="1096" ht="12.75">
      <c r="C1096" s="2"/>
    </row>
    <row r="1097" ht="12.75">
      <c r="C1097" s="2"/>
    </row>
    <row r="1098" ht="12.75">
      <c r="C1098" s="2"/>
    </row>
    <row r="1099" ht="12.75">
      <c r="C1099" s="2"/>
    </row>
    <row r="1100" ht="12.75">
      <c r="C1100" s="2"/>
    </row>
    <row r="1101" ht="12.75">
      <c r="C1101" s="2"/>
    </row>
    <row r="1102" ht="12.75">
      <c r="C1102" s="2"/>
    </row>
    <row r="1103" ht="12.75">
      <c r="C1103" s="2"/>
    </row>
    <row r="1104" ht="12.75">
      <c r="C1104" s="2"/>
    </row>
    <row r="1105" ht="12.75">
      <c r="C1105" s="2"/>
    </row>
    <row r="1106" ht="12.75">
      <c r="C1106" s="2"/>
    </row>
    <row r="1107" ht="12.75">
      <c r="C1107" s="2"/>
    </row>
    <row r="1108" ht="12.75">
      <c r="C1108" s="2"/>
    </row>
    <row r="1109" ht="12.75">
      <c r="C1109" s="2"/>
    </row>
    <row r="1110" ht="12.75">
      <c r="C1110" s="2"/>
    </row>
    <row r="1111" ht="12.75">
      <c r="C1111" s="2"/>
    </row>
    <row r="1112" ht="12.75">
      <c r="C1112" s="2"/>
    </row>
    <row r="1113" ht="12.75">
      <c r="C1113" s="2"/>
    </row>
    <row r="1114" ht="12.75">
      <c r="C1114" s="2"/>
    </row>
    <row r="1115" ht="12.75">
      <c r="C1115" s="2"/>
    </row>
    <row r="1116" ht="12.75">
      <c r="C1116" s="2"/>
    </row>
    <row r="1117" ht="12.75">
      <c r="C1117" s="2"/>
    </row>
    <row r="1118" ht="12.75">
      <c r="C1118" s="2"/>
    </row>
    <row r="1119" ht="12.75">
      <c r="C1119" s="2"/>
    </row>
    <row r="1120" ht="12.75">
      <c r="C1120" s="2"/>
    </row>
    <row r="1121" ht="12.75">
      <c r="C1121" s="2"/>
    </row>
    <row r="1122" ht="12.75">
      <c r="C1122" s="2"/>
    </row>
    <row r="1123" ht="12.75">
      <c r="C1123" s="2"/>
    </row>
    <row r="1124" ht="12.75">
      <c r="C1124" s="2"/>
    </row>
    <row r="1125" ht="12.75">
      <c r="C1125" s="2"/>
    </row>
    <row r="1126" ht="12.75">
      <c r="C1126" s="2"/>
    </row>
    <row r="1127" ht="12.75">
      <c r="C1127" s="2"/>
    </row>
    <row r="1128" ht="12.75">
      <c r="C1128" s="2"/>
    </row>
    <row r="1129" ht="12.75">
      <c r="C1129" s="2"/>
    </row>
    <row r="1130" ht="12.75">
      <c r="C1130" s="2"/>
    </row>
    <row r="1131" ht="12.75">
      <c r="C1131" s="2"/>
    </row>
    <row r="1132" ht="12.75">
      <c r="C1132" s="2"/>
    </row>
    <row r="1133" ht="12.75">
      <c r="C1133" s="2"/>
    </row>
    <row r="1134" ht="12.75">
      <c r="C1134" s="2"/>
    </row>
    <row r="1135" ht="12.75">
      <c r="C1135" s="2"/>
    </row>
    <row r="1136" ht="12.75">
      <c r="C1136" s="2"/>
    </row>
    <row r="1137" ht="12.75">
      <c r="C1137" s="2"/>
    </row>
    <row r="1138" ht="12.75">
      <c r="C1138" s="2"/>
    </row>
    <row r="1139" ht="12.75">
      <c r="C1139" s="2"/>
    </row>
    <row r="1140" ht="12.75">
      <c r="C1140" s="2"/>
    </row>
    <row r="1141" ht="12.75">
      <c r="C1141" s="2"/>
    </row>
    <row r="1142" ht="12.75">
      <c r="C1142" s="2"/>
    </row>
    <row r="1143" ht="12.75">
      <c r="C1143" s="2"/>
    </row>
    <row r="1144" ht="12.75">
      <c r="C1144" s="2"/>
    </row>
    <row r="1145" ht="12.75">
      <c r="C1145" s="2"/>
    </row>
    <row r="1146" ht="12.75">
      <c r="C1146" s="2"/>
    </row>
    <row r="1147" ht="12.75">
      <c r="C1147" s="2"/>
    </row>
    <row r="1148" ht="12.75">
      <c r="C1148" s="2"/>
    </row>
    <row r="1149" ht="12.75">
      <c r="C1149" s="2"/>
    </row>
    <row r="1150" ht="12.75">
      <c r="C1150" s="2"/>
    </row>
    <row r="1151" ht="12.75">
      <c r="C1151" s="2"/>
    </row>
    <row r="1152" ht="12.75">
      <c r="C1152" s="2"/>
    </row>
    <row r="1153" ht="12.75">
      <c r="C1153" s="2"/>
    </row>
    <row r="1154" ht="12.75">
      <c r="C1154" s="2"/>
    </row>
    <row r="1155" ht="12.75">
      <c r="C1155" s="2"/>
    </row>
    <row r="1156" ht="12.75">
      <c r="C1156" s="2"/>
    </row>
    <row r="1157" ht="12.75">
      <c r="C1157" s="2"/>
    </row>
    <row r="1158" ht="12.75">
      <c r="C1158" s="2"/>
    </row>
    <row r="1159" ht="12.75">
      <c r="C1159" s="2"/>
    </row>
    <row r="1160" ht="12.75">
      <c r="C1160" s="2"/>
    </row>
    <row r="1161" ht="12.75">
      <c r="C1161" s="2"/>
    </row>
    <row r="1162" ht="12.75">
      <c r="C1162" s="2"/>
    </row>
    <row r="1163" ht="12.75">
      <c r="C1163" s="2"/>
    </row>
    <row r="1164" ht="12.75">
      <c r="C1164" s="2"/>
    </row>
    <row r="1165" ht="12.75">
      <c r="C1165" s="2"/>
    </row>
  </sheetData>
  <sheetProtection/>
  <mergeCells count="26">
    <mergeCell ref="A76:D76"/>
    <mergeCell ref="D8:D11"/>
    <mergeCell ref="C8:C11"/>
    <mergeCell ref="A8:A11"/>
    <mergeCell ref="B8:B11"/>
    <mergeCell ref="A75:D75"/>
    <mergeCell ref="N1:P1"/>
    <mergeCell ref="J9:J11"/>
    <mergeCell ref="L9:L11"/>
    <mergeCell ref="M9:N9"/>
    <mergeCell ref="M10:M11"/>
    <mergeCell ref="N10:N11"/>
    <mergeCell ref="O9:O11"/>
    <mergeCell ref="D4:O4"/>
    <mergeCell ref="F9:F11"/>
    <mergeCell ref="K9:K11"/>
    <mergeCell ref="A6:B6"/>
    <mergeCell ref="A5:B5"/>
    <mergeCell ref="P8:P11"/>
    <mergeCell ref="E9:E11"/>
    <mergeCell ref="G9:H9"/>
    <mergeCell ref="G10:G11"/>
    <mergeCell ref="H10:H11"/>
    <mergeCell ref="E8:I8"/>
    <mergeCell ref="J8:O8"/>
    <mergeCell ref="I9:I11"/>
  </mergeCells>
  <printOptions/>
  <pageMargins left="0.1968503937007874" right="0.1968503937007874" top="0.3937007874015748" bottom="0.1968503937007874" header="0.5118110236220472" footer="0.5118110236220472"/>
  <pageSetup fitToHeight="3" fitToWidth="1" horizontalDpi="600" verticalDpi="600" orientation="landscape" paperSize="9" scale="72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Ira</cp:lastModifiedBy>
  <cp:lastPrinted>2021-12-16T09:10:58Z</cp:lastPrinted>
  <dcterms:created xsi:type="dcterms:W3CDTF">1996-10-08T23:32:33Z</dcterms:created>
  <dcterms:modified xsi:type="dcterms:W3CDTF">2021-12-16T09:11:42Z</dcterms:modified>
  <cp:category/>
  <cp:version/>
  <cp:contentType/>
  <cp:contentStatus/>
</cp:coreProperties>
</file>