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'Лист3'!$A$1:$P$83</definedName>
  </definedNames>
  <calcPr fullCalcOnLoad="1"/>
</workbook>
</file>

<file path=xl/sharedStrings.xml><?xml version="1.0" encoding="utf-8"?>
<sst xmlns="http://schemas.openxmlformats.org/spreadsheetml/2006/main" count="266" uniqueCount="216">
  <si>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</si>
  <si>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</si>
  <si>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</si>
  <si>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</si>
  <si>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</si>
  <si>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</si>
  <si>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</si>
  <si>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</si>
  <si>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</si>
  <si>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</si>
  <si>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</si>
  <si>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</si>
  <si>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</si>
  <si>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</si>
  <si>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</si>
  <si>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</si>
  <si>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</si>
  <si>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</si>
  <si>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</si>
  <si>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</si>
  <si>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</si>
  <si>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</si>
  <si>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</si>
  <si>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</si>
  <si>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</si>
  <si>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</si>
  <si>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</si>
  <si>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</si>
  <si>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</si>
  <si>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</si>
  <si>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</si>
  <si>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</si>
  <si>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</si>
  <si>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</si>
  <si>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</si>
  <si>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</si>
  <si>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</si>
  <si>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</si>
  <si>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</si>
  <si>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</si>
  <si>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</si>
  <si>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</si>
  <si>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</si>
  <si>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5031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</si>
  <si>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</si>
  <si>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</si>
  <si>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</si>
  <si>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</si>
  <si>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</si>
  <si>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</si>
  <si>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</si>
  <si>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</si>
  <si>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</si>
  <si>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</si>
  <si>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</si>
  <si>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</si>
  <si>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</si>
  <si>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</si>
  <si>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</si>
  <si>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</si>
  <si>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</si>
  <si>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</si>
  <si>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1015061</t>
  </si>
  <si>
    <t>Утримання та фінансова підтримка спортивних споруд</t>
  </si>
  <si>
    <t>Інша діяльність у сфері державного управління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</si>
  <si>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</si>
  <si>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</si>
  <si>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</si>
  <si>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</si>
  <si>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</si>
  <si>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</si>
  <si>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</si>
  <si>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</si>
  <si>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</si>
  <si>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</si>
  <si>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</si>
  <si>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</si>
  <si>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</si>
  <si>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</si>
  <si>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</si>
  <si>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</si>
  <si>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</si>
  <si>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позашкільної освіти закладами позашкільної освіти, заходи із позашкільної роботи з дітьми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</si>
  <si>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</si>
  <si>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</si>
  <si>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</si>
  <si>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</si>
  <si>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</si>
  <si>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</si>
  <si>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</si>
  <si>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</si>
  <si>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</si>
  <si>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</si>
  <si>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</si>
  <si>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</si>
  <si>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</si>
  <si>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</si>
  <si>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3210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</si>
  <si>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</si>
  <si>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</si>
  <si>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</si>
  <si>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</si>
  <si>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8340</t>
  </si>
  <si>
    <t>Природоохоронні заходи за рахунок цільових фондів</t>
  </si>
  <si>
    <t>0540</t>
  </si>
  <si>
    <t>8120</t>
  </si>
  <si>
    <t>Заходи з організації рятування на водах</t>
  </si>
  <si>
    <t>0320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</si>
  <si>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</si>
  <si>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</si>
  <si>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</si>
  <si>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</si>
  <si>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</si>
  <si>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</si>
  <si>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</si>
  <si>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</si>
  <si>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</si>
  <si>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</si>
  <si>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</si>
  <si>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</si>
  <si>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</si>
  <si>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</si>
  <si>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</si>
  <si>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</si>
  <si>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</si>
  <si>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</si>
  <si>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</si>
  <si>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</si>
  <si>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</si>
  <si>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</si>
  <si>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</si>
  <si>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</si>
  <si>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</si>
  <si>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>0611070</t>
  </si>
  <si>
    <t>0611141</t>
  </si>
  <si>
    <t>0611142</t>
  </si>
  <si>
    <t>1142</t>
  </si>
  <si>
    <t>0611151</t>
  </si>
  <si>
    <t>1151</t>
  </si>
  <si>
    <t>0619770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</si>
  <si>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</si>
  <si>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</si>
  <si>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</si>
  <si>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</si>
  <si>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</si>
  <si>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</si>
  <si>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</si>
  <si>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</si>
  <si>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7130</t>
  </si>
  <si>
    <t>0421</t>
  </si>
  <si>
    <t>Здійснення заходів із землеустрою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</si>
  <si>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</si>
  <si>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</si>
  <si>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</si>
  <si>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</si>
  <si>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>0200000</t>
  </si>
  <si>
    <t>0210000</t>
  </si>
  <si>
    <t>0210150</t>
  </si>
  <si>
    <t>0210180</t>
  </si>
  <si>
    <t>0212010</t>
  </si>
  <si>
    <t>0212111</t>
  </si>
  <si>
    <t>0213210</t>
  </si>
  <si>
    <t>0216020</t>
  </si>
  <si>
    <t>0216030</t>
  </si>
  <si>
    <t>0216071</t>
  </si>
  <si>
    <t>0217130</t>
  </si>
  <si>
    <t>0217461</t>
  </si>
  <si>
    <t>0217693</t>
  </si>
  <si>
    <t>0218120</t>
  </si>
  <si>
    <t>0218340</t>
  </si>
  <si>
    <t>0218710</t>
  </si>
  <si>
    <t>0813032</t>
  </si>
  <si>
    <t>0813033</t>
  </si>
  <si>
    <t>0813050</t>
  </si>
  <si>
    <t>0813090</t>
  </si>
  <si>
    <t>0813104</t>
  </si>
  <si>
    <t>0813160</t>
  </si>
  <si>
    <t>0813171</t>
  </si>
  <si>
    <t>0813180</t>
  </si>
  <si>
    <t>0813191</t>
  </si>
  <si>
    <t>0813242</t>
  </si>
  <si>
    <t>0219710</t>
  </si>
  <si>
    <t>Забезпечення діяльності інклюзивно - ресурсних центрів за рахунок коштів місцевого бюджету</t>
  </si>
  <si>
    <t>Резервний фонд місцевого бюджету</t>
  </si>
  <si>
    <t>0218240</t>
  </si>
  <si>
    <t>8240</t>
  </si>
  <si>
    <t>0380</t>
  </si>
  <si>
    <t>Заходи та роботи з територіальної оборони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</si>
  <si>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</si>
  <si>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</si>
  <si>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</si>
  <si>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0216013</t>
  </si>
  <si>
    <t>6013</t>
  </si>
  <si>
    <t>Забезпечення діяльності водопровідно - каналізаційного господарства</t>
  </si>
  <si>
    <t>0613033</t>
  </si>
  <si>
    <t>Відшкодування різниці між розміром ціни (тарифу) на теплову енергію, у тому числі її виробництво, транспортування, 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</si>
  <si>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Надання спеціалізованої освіти мистецькими школами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</si>
  <si>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</si>
  <si>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</si>
  <si>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1031</t>
  </si>
  <si>
    <t xml:space="preserve">Надання загальної середньої освіти закладами загальної середньої освіти за рахунок коштів місцевого бюджету 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</si>
  <si>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</si>
  <si>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</si>
  <si>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</si>
  <si>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0813112</t>
  </si>
  <si>
    <t>3112</t>
  </si>
  <si>
    <t>1040</t>
  </si>
  <si>
    <t>Заходи державної політики з питань дітей та їх соціального захисту</t>
  </si>
  <si>
    <t xml:space="preserve">             Розподіл видатків бюджету Новоодеської міської територіальної громади на 2024 рік</t>
  </si>
  <si>
    <t>0217680</t>
  </si>
  <si>
    <t>7680</t>
  </si>
  <si>
    <t>Членські внески до асоціацій органів місцевого самоврядування</t>
  </si>
  <si>
    <t>0217650</t>
  </si>
  <si>
    <t>7650</t>
  </si>
  <si>
    <t>Проведення експертної грошової оцінки земельної ділянки чи права на неї</t>
  </si>
  <si>
    <t>від ___ січня  2024 року № ___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</si>
</sst>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0.0000000000"/>
  </numFmts>
  <fonts count="51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color indexed="6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 vertical="top"/>
    </xf>
    <xf numFmtId="212" fontId="0" fillId="0" borderId="0" xfId="0" applyNumberFormat="1" applyFont="1" applyAlignment="1">
      <alignment/>
    </xf>
    <xf numFmtId="212" fontId="0" fillId="0" borderId="0" xfId="0" applyNumberFormat="1" applyFont="1" applyAlignment="1">
      <alignment/>
    </xf>
    <xf numFmtId="0" fontId="1" fillId="0" borderId="10" xfId="0" applyFont="1" applyBorder="1" applyAlignment="1" quotePrefix="1">
      <alignment wrapText="1"/>
    </xf>
    <xf numFmtId="222" fontId="0" fillId="0" borderId="0" xfId="0" applyNumberFormat="1" applyFont="1" applyAlignment="1">
      <alignment/>
    </xf>
    <xf numFmtId="2" fontId="49" fillId="0" borderId="10" xfId="0" applyNumberFormat="1" applyFont="1" applyBorder="1" applyAlignment="1">
      <alignment vertical="top"/>
    </xf>
    <xf numFmtId="2" fontId="50" fillId="0" borderId="10" xfId="0" applyNumberFormat="1" applyFont="1" applyBorder="1" applyAlignment="1">
      <alignment vertical="top"/>
    </xf>
    <xf numFmtId="2" fontId="50" fillId="0" borderId="14" xfId="0" applyNumberFormat="1" applyFont="1" applyBorder="1" applyAlignment="1">
      <alignment vertical="top"/>
    </xf>
    <xf numFmtId="2" fontId="50" fillId="0" borderId="14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4" fontId="1" fillId="0" borderId="10" xfId="53" applyNumberFormat="1" applyFont="1" applyBorder="1" applyAlignment="1">
      <alignment vertical="top" wrapText="1"/>
      <protection/>
    </xf>
    <xf numFmtId="2" fontId="1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0"/>
  <sheetViews>
    <sheetView tabSelected="1" view="pageBreakPreview" zoomScaleSheetLayoutView="10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H81" sqref="H81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50.28125" style="0" customWidth="1"/>
    <col min="5" max="5" width="11.28125" style="0" customWidth="1"/>
    <col min="6" max="6" width="11.140625" style="0" customWidth="1"/>
    <col min="7" max="7" width="10.8515625" style="0" customWidth="1"/>
    <col min="8" max="8" width="10.00390625" style="0" customWidth="1"/>
    <col min="9" max="9" width="9.28125" style="0" customWidth="1"/>
    <col min="10" max="10" width="10.0039062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9.8515625" style="0" customWidth="1"/>
    <col min="16" max="16" width="10.7109375" style="0" customWidth="1"/>
    <col min="17" max="17" width="7.421875" style="0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5" t="s">
        <v>39</v>
      </c>
      <c r="O1" s="65"/>
      <c r="P1" s="65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83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215</v>
      </c>
      <c r="O3" s="1"/>
      <c r="P3" s="1"/>
    </row>
    <row r="4" spans="3:16" ht="15.75">
      <c r="C4" s="1"/>
      <c r="D4" s="66" t="s">
        <v>208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1"/>
    </row>
    <row r="5" spans="1:16" ht="15.75">
      <c r="A5" s="63">
        <v>1455000000</v>
      </c>
      <c r="B5" s="63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62" t="s">
        <v>84</v>
      </c>
      <c r="B6" s="62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57" t="s">
        <v>76</v>
      </c>
      <c r="B8" s="59" t="s">
        <v>77</v>
      </c>
      <c r="C8" s="57" t="s">
        <v>78</v>
      </c>
      <c r="D8" s="57" t="s">
        <v>81</v>
      </c>
      <c r="E8" s="58" t="s">
        <v>15</v>
      </c>
      <c r="F8" s="58"/>
      <c r="G8" s="58"/>
      <c r="H8" s="58"/>
      <c r="I8" s="58"/>
      <c r="J8" s="58" t="s">
        <v>16</v>
      </c>
      <c r="K8" s="58"/>
      <c r="L8" s="58"/>
      <c r="M8" s="58"/>
      <c r="N8" s="58"/>
      <c r="O8" s="58"/>
      <c r="P8" s="58" t="s">
        <v>5</v>
      </c>
    </row>
    <row r="9" spans="1:16" ht="12.75" customHeight="1">
      <c r="A9" s="57"/>
      <c r="B9" s="60"/>
      <c r="C9" s="57"/>
      <c r="D9" s="57"/>
      <c r="E9" s="58" t="s">
        <v>79</v>
      </c>
      <c r="F9" s="57" t="s">
        <v>11</v>
      </c>
      <c r="G9" s="58" t="s">
        <v>4</v>
      </c>
      <c r="H9" s="58"/>
      <c r="I9" s="57" t="s">
        <v>12</v>
      </c>
      <c r="J9" s="58" t="s">
        <v>79</v>
      </c>
      <c r="K9" s="59" t="s">
        <v>80</v>
      </c>
      <c r="L9" s="57" t="s">
        <v>11</v>
      </c>
      <c r="M9" s="58" t="s">
        <v>4</v>
      </c>
      <c r="N9" s="58"/>
      <c r="O9" s="57" t="s">
        <v>12</v>
      </c>
      <c r="P9" s="58"/>
    </row>
    <row r="10" spans="1:16" ht="12.75" customHeight="1">
      <c r="A10" s="57"/>
      <c r="B10" s="60"/>
      <c r="C10" s="57"/>
      <c r="D10" s="57"/>
      <c r="E10" s="58"/>
      <c r="F10" s="57"/>
      <c r="G10" s="57" t="s">
        <v>2</v>
      </c>
      <c r="H10" s="57" t="s">
        <v>3</v>
      </c>
      <c r="I10" s="57"/>
      <c r="J10" s="58"/>
      <c r="K10" s="60"/>
      <c r="L10" s="57"/>
      <c r="M10" s="57" t="s">
        <v>2</v>
      </c>
      <c r="N10" s="57" t="s">
        <v>3</v>
      </c>
      <c r="O10" s="57"/>
      <c r="P10" s="58"/>
    </row>
    <row r="11" spans="1:16" ht="54" customHeight="1">
      <c r="A11" s="57"/>
      <c r="B11" s="61"/>
      <c r="C11" s="57"/>
      <c r="D11" s="57"/>
      <c r="E11" s="58"/>
      <c r="F11" s="57"/>
      <c r="G11" s="57"/>
      <c r="H11" s="57"/>
      <c r="I11" s="57"/>
      <c r="J11" s="58"/>
      <c r="K11" s="61"/>
      <c r="L11" s="57"/>
      <c r="M11" s="57"/>
      <c r="N11" s="57"/>
      <c r="O11" s="57"/>
      <c r="P11" s="58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155</v>
      </c>
      <c r="B13" s="16"/>
      <c r="C13" s="17"/>
      <c r="D13" s="32" t="s">
        <v>127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156</v>
      </c>
      <c r="B14" s="16"/>
      <c r="C14" s="17"/>
      <c r="D14" s="32" t="s">
        <v>127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7" s="11" customFormat="1" ht="33.75">
      <c r="A15" s="18" t="s">
        <v>157</v>
      </c>
      <c r="B15" s="18" t="s">
        <v>44</v>
      </c>
      <c r="C15" s="18" t="s">
        <v>14</v>
      </c>
      <c r="D15" s="19" t="s">
        <v>122</v>
      </c>
      <c r="E15" s="42">
        <f>F15+I15</f>
        <v>20212517</v>
      </c>
      <c r="F15" s="42">
        <v>20212517</v>
      </c>
      <c r="G15" s="42">
        <v>14083391</v>
      </c>
      <c r="H15" s="42">
        <v>1652480</v>
      </c>
      <c r="I15" s="42"/>
      <c r="J15" s="42">
        <f>L15+O15</f>
        <v>1143403</v>
      </c>
      <c r="K15" s="42">
        <v>1143403</v>
      </c>
      <c r="L15" s="42"/>
      <c r="M15" s="42"/>
      <c r="N15" s="42"/>
      <c r="O15" s="42">
        <v>1143403</v>
      </c>
      <c r="P15" s="42">
        <f>E15+J15</f>
        <v>21355920</v>
      </c>
      <c r="Q15" s="39"/>
    </row>
    <row r="16" spans="1:16" s="11" customFormat="1" ht="12.75">
      <c r="A16" s="18" t="s">
        <v>158</v>
      </c>
      <c r="B16" s="18" t="s">
        <v>21</v>
      </c>
      <c r="C16" s="18" t="s">
        <v>17</v>
      </c>
      <c r="D16" s="19" t="s">
        <v>64</v>
      </c>
      <c r="E16" s="42">
        <f aca="true" t="shared" si="0" ref="E16:E34">F16+I16</f>
        <v>206217</v>
      </c>
      <c r="F16" s="42">
        <v>206217</v>
      </c>
      <c r="G16" s="42">
        <v>152637</v>
      </c>
      <c r="H16" s="42"/>
      <c r="I16" s="42"/>
      <c r="J16" s="42">
        <f aca="true" t="shared" si="1" ref="J16:J34">L16+O16</f>
        <v>0</v>
      </c>
      <c r="K16" s="42"/>
      <c r="L16" s="42"/>
      <c r="M16" s="42"/>
      <c r="N16" s="42"/>
      <c r="O16" s="42"/>
      <c r="P16" s="42">
        <f>E16+J16</f>
        <v>206217</v>
      </c>
    </row>
    <row r="17" spans="1:17" s="11" customFormat="1" ht="12.75">
      <c r="A17" s="18" t="s">
        <v>159</v>
      </c>
      <c r="B17" s="18" t="s">
        <v>18</v>
      </c>
      <c r="C17" s="18" t="s">
        <v>19</v>
      </c>
      <c r="D17" s="19" t="s">
        <v>13</v>
      </c>
      <c r="E17" s="42">
        <f t="shared" si="0"/>
        <v>7628596</v>
      </c>
      <c r="F17" s="42">
        <v>7628596</v>
      </c>
      <c r="G17" s="42"/>
      <c r="H17" s="42"/>
      <c r="I17" s="42"/>
      <c r="J17" s="42">
        <f t="shared" si="1"/>
        <v>0</v>
      </c>
      <c r="K17" s="42"/>
      <c r="L17" s="42"/>
      <c r="M17" s="42"/>
      <c r="N17" s="42"/>
      <c r="O17" s="42"/>
      <c r="P17" s="42">
        <f>E17+J17</f>
        <v>7628596</v>
      </c>
      <c r="Q17" s="39"/>
    </row>
    <row r="18" spans="1:16" s="11" customFormat="1" ht="22.5">
      <c r="A18" s="18" t="s">
        <v>160</v>
      </c>
      <c r="B18" s="18" t="s">
        <v>45</v>
      </c>
      <c r="C18" s="18" t="s">
        <v>74</v>
      </c>
      <c r="D18" s="19" t="s">
        <v>46</v>
      </c>
      <c r="E18" s="42">
        <f t="shared" si="0"/>
        <v>3553776</v>
      </c>
      <c r="F18" s="42">
        <v>3553776</v>
      </c>
      <c r="G18" s="42"/>
      <c r="H18" s="42"/>
      <c r="I18" s="42"/>
      <c r="J18" s="42">
        <f t="shared" si="1"/>
        <v>0</v>
      </c>
      <c r="K18" s="42"/>
      <c r="L18" s="42"/>
      <c r="M18" s="42"/>
      <c r="N18" s="42"/>
      <c r="O18" s="42"/>
      <c r="P18" s="42">
        <f>E18+J18</f>
        <v>3553776</v>
      </c>
    </row>
    <row r="19" spans="1:16" s="11" customFormat="1" ht="12.75">
      <c r="A19" s="18" t="s">
        <v>161</v>
      </c>
      <c r="B19" s="18" t="s">
        <v>97</v>
      </c>
      <c r="C19" s="18" t="s">
        <v>101</v>
      </c>
      <c r="D19" s="19" t="s">
        <v>100</v>
      </c>
      <c r="E19" s="42">
        <f t="shared" si="0"/>
        <v>731756</v>
      </c>
      <c r="F19" s="42">
        <v>731756</v>
      </c>
      <c r="G19" s="42">
        <v>599800</v>
      </c>
      <c r="H19" s="42"/>
      <c r="I19" s="42"/>
      <c r="J19" s="42">
        <f t="shared" si="1"/>
        <v>0</v>
      </c>
      <c r="K19" s="42"/>
      <c r="L19" s="42"/>
      <c r="M19" s="42"/>
      <c r="N19" s="42"/>
      <c r="O19" s="42"/>
      <c r="P19" s="42">
        <f aca="true" t="shared" si="2" ref="P19:P24">E19+J19</f>
        <v>731756</v>
      </c>
    </row>
    <row r="20" spans="1:16" s="11" customFormat="1" ht="13.5" customHeight="1">
      <c r="A20" s="18" t="s">
        <v>191</v>
      </c>
      <c r="B20" s="18" t="s">
        <v>192</v>
      </c>
      <c r="C20" s="18" t="s">
        <v>117</v>
      </c>
      <c r="D20" s="19" t="s">
        <v>193</v>
      </c>
      <c r="E20" s="42">
        <f t="shared" si="0"/>
        <v>1000000</v>
      </c>
      <c r="F20" s="42">
        <v>1000000</v>
      </c>
      <c r="G20" s="42"/>
      <c r="H20" s="42"/>
      <c r="I20" s="42"/>
      <c r="J20" s="42">
        <f t="shared" si="1"/>
        <v>0</v>
      </c>
      <c r="K20" s="42"/>
      <c r="L20" s="42"/>
      <c r="M20" s="42"/>
      <c r="N20" s="42"/>
      <c r="O20" s="42"/>
      <c r="P20" s="42">
        <f t="shared" si="2"/>
        <v>1000000</v>
      </c>
    </row>
    <row r="21" spans="1:16" s="11" customFormat="1" ht="22.5" customHeight="1">
      <c r="A21" s="18" t="s">
        <v>162</v>
      </c>
      <c r="B21" s="18" t="s">
        <v>114</v>
      </c>
      <c r="C21" s="18" t="s">
        <v>117</v>
      </c>
      <c r="D21" s="19" t="s">
        <v>118</v>
      </c>
      <c r="E21" s="42">
        <f t="shared" si="0"/>
        <v>3869842</v>
      </c>
      <c r="F21" s="42">
        <v>3869842</v>
      </c>
      <c r="G21" s="42"/>
      <c r="H21" s="42"/>
      <c r="I21" s="42"/>
      <c r="J21" s="42">
        <f>L21+O21</f>
        <v>0</v>
      </c>
      <c r="K21" s="42"/>
      <c r="L21" s="42"/>
      <c r="M21" s="42"/>
      <c r="N21" s="42"/>
      <c r="O21" s="42"/>
      <c r="P21" s="42">
        <f t="shared" si="2"/>
        <v>3869842</v>
      </c>
    </row>
    <row r="22" spans="1:16" s="11" customFormat="1" ht="12.75">
      <c r="A22" s="18" t="s">
        <v>163</v>
      </c>
      <c r="B22" s="18" t="s">
        <v>115</v>
      </c>
      <c r="C22" s="18" t="s">
        <v>117</v>
      </c>
      <c r="D22" s="19" t="s">
        <v>119</v>
      </c>
      <c r="E22" s="42">
        <f t="shared" si="0"/>
        <v>4243000</v>
      </c>
      <c r="F22" s="42">
        <v>4243000</v>
      </c>
      <c r="G22" s="42"/>
      <c r="H22" s="42">
        <v>2250000</v>
      </c>
      <c r="I22" s="42"/>
      <c r="J22" s="42">
        <f t="shared" si="1"/>
        <v>0</v>
      </c>
      <c r="K22" s="42"/>
      <c r="L22" s="42"/>
      <c r="M22" s="42"/>
      <c r="N22" s="42"/>
      <c r="O22" s="42"/>
      <c r="P22" s="42">
        <f t="shared" si="2"/>
        <v>4243000</v>
      </c>
    </row>
    <row r="23" spans="1:16" s="11" customFormat="1" ht="56.25" customHeight="1">
      <c r="A23" s="18" t="s">
        <v>164</v>
      </c>
      <c r="B23" s="18" t="s">
        <v>116</v>
      </c>
      <c r="C23" s="18" t="s">
        <v>120</v>
      </c>
      <c r="D23" s="19" t="s">
        <v>195</v>
      </c>
      <c r="E23" s="42">
        <f t="shared" si="0"/>
        <v>3851008</v>
      </c>
      <c r="F23" s="42">
        <v>3851008</v>
      </c>
      <c r="G23" s="42"/>
      <c r="H23" s="42"/>
      <c r="I23" s="42"/>
      <c r="J23" s="42">
        <f t="shared" si="1"/>
        <v>0</v>
      </c>
      <c r="K23" s="42"/>
      <c r="L23" s="42"/>
      <c r="M23" s="42"/>
      <c r="N23" s="42"/>
      <c r="O23" s="42"/>
      <c r="P23" s="42">
        <f t="shared" si="2"/>
        <v>3851008</v>
      </c>
    </row>
    <row r="24" spans="1:16" s="11" customFormat="1" ht="12.75">
      <c r="A24" s="18" t="s">
        <v>165</v>
      </c>
      <c r="B24" s="18" t="s">
        <v>148</v>
      </c>
      <c r="C24" s="18" t="s">
        <v>149</v>
      </c>
      <c r="D24" s="19" t="s">
        <v>150</v>
      </c>
      <c r="E24" s="42">
        <f t="shared" si="0"/>
        <v>7070000</v>
      </c>
      <c r="F24" s="42">
        <v>7070000</v>
      </c>
      <c r="G24" s="42"/>
      <c r="H24" s="42"/>
      <c r="I24" s="42"/>
      <c r="J24" s="42">
        <f t="shared" si="1"/>
        <v>0</v>
      </c>
      <c r="K24" s="42"/>
      <c r="L24" s="42"/>
      <c r="M24" s="42"/>
      <c r="N24" s="42"/>
      <c r="O24" s="42"/>
      <c r="P24" s="42">
        <f t="shared" si="2"/>
        <v>7070000</v>
      </c>
    </row>
    <row r="25" spans="1:16" s="14" customFormat="1" ht="22.5">
      <c r="A25" s="18" t="s">
        <v>166</v>
      </c>
      <c r="B25" s="18" t="s">
        <v>108</v>
      </c>
      <c r="C25" s="18" t="s">
        <v>113</v>
      </c>
      <c r="D25" s="19" t="s">
        <v>112</v>
      </c>
      <c r="E25" s="42">
        <f t="shared" si="0"/>
        <v>550000</v>
      </c>
      <c r="F25" s="42">
        <v>550000</v>
      </c>
      <c r="G25" s="42"/>
      <c r="H25" s="42"/>
      <c r="I25" s="42"/>
      <c r="J25" s="42">
        <f t="shared" si="1"/>
        <v>0</v>
      </c>
      <c r="K25" s="42"/>
      <c r="L25" s="42"/>
      <c r="M25" s="42"/>
      <c r="N25" s="42"/>
      <c r="O25" s="42"/>
      <c r="P25" s="42">
        <f aca="true" t="shared" si="3" ref="P25:P34">E25+J25</f>
        <v>550000</v>
      </c>
    </row>
    <row r="26" spans="1:16" s="14" customFormat="1" ht="22.5">
      <c r="A26" s="18" t="s">
        <v>212</v>
      </c>
      <c r="B26" s="18" t="s">
        <v>213</v>
      </c>
      <c r="C26" s="18" t="s">
        <v>111</v>
      </c>
      <c r="D26" s="19" t="s">
        <v>214</v>
      </c>
      <c r="E26" s="42">
        <f t="shared" si="0"/>
        <v>0</v>
      </c>
      <c r="F26" s="42"/>
      <c r="G26" s="42"/>
      <c r="H26" s="42"/>
      <c r="I26" s="42"/>
      <c r="J26" s="42">
        <f t="shared" si="1"/>
        <v>30000</v>
      </c>
      <c r="K26" s="42">
        <v>30000</v>
      </c>
      <c r="L26" s="42"/>
      <c r="M26" s="42"/>
      <c r="N26" s="42"/>
      <c r="O26" s="42">
        <v>30000</v>
      </c>
      <c r="P26" s="42">
        <f t="shared" si="3"/>
        <v>30000</v>
      </c>
    </row>
    <row r="27" spans="1:16" s="14" customFormat="1" ht="12.75">
      <c r="A27" s="18" t="s">
        <v>209</v>
      </c>
      <c r="B27" s="18" t="s">
        <v>210</v>
      </c>
      <c r="C27" s="18" t="s">
        <v>111</v>
      </c>
      <c r="D27" s="19" t="s">
        <v>211</v>
      </c>
      <c r="E27" s="42">
        <f>F27+I27</f>
        <v>20837</v>
      </c>
      <c r="F27" s="42">
        <v>20837</v>
      </c>
      <c r="G27" s="42"/>
      <c r="H27" s="42"/>
      <c r="I27" s="42"/>
      <c r="J27" s="42">
        <f t="shared" si="1"/>
        <v>0</v>
      </c>
      <c r="K27" s="42"/>
      <c r="L27" s="42"/>
      <c r="M27" s="42"/>
      <c r="N27" s="42"/>
      <c r="O27" s="42"/>
      <c r="P27" s="42">
        <f>E27+J27</f>
        <v>20837</v>
      </c>
    </row>
    <row r="28" spans="1:16" s="14" customFormat="1" ht="12.75">
      <c r="A28" s="18" t="s">
        <v>167</v>
      </c>
      <c r="B28" s="18" t="s">
        <v>109</v>
      </c>
      <c r="C28" s="18" t="s">
        <v>111</v>
      </c>
      <c r="D28" s="19" t="s">
        <v>110</v>
      </c>
      <c r="E28" s="42">
        <f t="shared" si="0"/>
        <v>29280</v>
      </c>
      <c r="F28" s="42">
        <v>29280</v>
      </c>
      <c r="G28" s="42"/>
      <c r="H28" s="42"/>
      <c r="I28" s="42"/>
      <c r="J28" s="42">
        <f t="shared" si="1"/>
        <v>0</v>
      </c>
      <c r="K28" s="42"/>
      <c r="L28" s="42"/>
      <c r="M28" s="42"/>
      <c r="N28" s="42"/>
      <c r="O28" s="42"/>
      <c r="P28" s="42">
        <f t="shared" si="3"/>
        <v>29280</v>
      </c>
    </row>
    <row r="29" spans="1:16" s="14" customFormat="1" ht="22.5">
      <c r="A29" s="18" t="s">
        <v>188</v>
      </c>
      <c r="B29" s="18" t="s">
        <v>189</v>
      </c>
      <c r="C29" s="18" t="s">
        <v>107</v>
      </c>
      <c r="D29" s="19" t="s">
        <v>190</v>
      </c>
      <c r="E29" s="42">
        <f t="shared" si="0"/>
        <v>100000</v>
      </c>
      <c r="F29" s="42">
        <v>100000</v>
      </c>
      <c r="G29" s="42"/>
      <c r="H29" s="42"/>
      <c r="I29" s="42"/>
      <c r="J29" s="42">
        <f t="shared" si="1"/>
        <v>0</v>
      </c>
      <c r="K29" s="42"/>
      <c r="L29" s="42"/>
      <c r="M29" s="42"/>
      <c r="N29" s="42"/>
      <c r="O29" s="42"/>
      <c r="P29" s="42">
        <f t="shared" si="3"/>
        <v>100000</v>
      </c>
    </row>
    <row r="30" spans="1:16" s="14" customFormat="1" ht="12.75">
      <c r="A30" s="18" t="s">
        <v>168</v>
      </c>
      <c r="B30" s="18" t="s">
        <v>105</v>
      </c>
      <c r="C30" s="18" t="s">
        <v>107</v>
      </c>
      <c r="D30" s="19" t="s">
        <v>106</v>
      </c>
      <c r="E30" s="42">
        <f t="shared" si="0"/>
        <v>953813</v>
      </c>
      <c r="F30" s="42">
        <v>953813</v>
      </c>
      <c r="G30" s="42">
        <v>703638</v>
      </c>
      <c r="H30" s="42">
        <v>53775</v>
      </c>
      <c r="I30" s="42"/>
      <c r="J30" s="42">
        <f t="shared" si="1"/>
        <v>0</v>
      </c>
      <c r="K30" s="42"/>
      <c r="L30" s="42"/>
      <c r="M30" s="42"/>
      <c r="N30" s="42"/>
      <c r="O30" s="42"/>
      <c r="P30" s="42">
        <f t="shared" si="3"/>
        <v>953813</v>
      </c>
    </row>
    <row r="31" spans="1:16" s="14" customFormat="1" ht="12.75">
      <c r="A31" s="18" t="s">
        <v>184</v>
      </c>
      <c r="B31" s="18" t="s">
        <v>185</v>
      </c>
      <c r="C31" s="18" t="s">
        <v>186</v>
      </c>
      <c r="D31" s="19" t="s">
        <v>187</v>
      </c>
      <c r="E31" s="42">
        <f t="shared" si="0"/>
        <v>10000</v>
      </c>
      <c r="F31" s="42">
        <v>10000</v>
      </c>
      <c r="G31" s="42"/>
      <c r="H31" s="42"/>
      <c r="I31" s="42"/>
      <c r="J31" s="42">
        <f t="shared" si="1"/>
        <v>0</v>
      </c>
      <c r="K31" s="42"/>
      <c r="L31" s="42"/>
      <c r="M31" s="42"/>
      <c r="N31" s="42"/>
      <c r="O31" s="42"/>
      <c r="P31" s="42">
        <f t="shared" si="3"/>
        <v>10000</v>
      </c>
    </row>
    <row r="32" spans="1:17" s="14" customFormat="1" ht="12.75" customHeight="1">
      <c r="A32" s="18" t="s">
        <v>169</v>
      </c>
      <c r="B32" s="18" t="s">
        <v>102</v>
      </c>
      <c r="C32" s="18" t="s">
        <v>104</v>
      </c>
      <c r="D32" s="22" t="s">
        <v>103</v>
      </c>
      <c r="E32" s="42">
        <f t="shared" si="0"/>
        <v>0</v>
      </c>
      <c r="F32" s="42"/>
      <c r="G32" s="42"/>
      <c r="H32" s="42"/>
      <c r="I32" s="42"/>
      <c r="J32" s="42">
        <f t="shared" si="1"/>
        <v>50018</v>
      </c>
      <c r="K32" s="42"/>
      <c r="L32" s="42">
        <v>50018</v>
      </c>
      <c r="M32" s="42"/>
      <c r="N32" s="42"/>
      <c r="O32" s="42"/>
      <c r="P32" s="42">
        <f t="shared" si="3"/>
        <v>50018</v>
      </c>
      <c r="Q32" s="15"/>
    </row>
    <row r="33" spans="1:16" s="11" customFormat="1" ht="10.5" customHeight="1">
      <c r="A33" s="18" t="s">
        <v>170</v>
      </c>
      <c r="B33" s="18" t="s">
        <v>96</v>
      </c>
      <c r="C33" s="18" t="s">
        <v>17</v>
      </c>
      <c r="D33" s="19" t="s">
        <v>183</v>
      </c>
      <c r="E33" s="42">
        <v>50000</v>
      </c>
      <c r="F33" s="42"/>
      <c r="G33" s="42"/>
      <c r="H33" s="42"/>
      <c r="I33" s="42"/>
      <c r="J33" s="42">
        <f t="shared" si="1"/>
        <v>0</v>
      </c>
      <c r="K33" s="42"/>
      <c r="L33" s="42"/>
      <c r="M33" s="42"/>
      <c r="N33" s="42"/>
      <c r="O33" s="42"/>
      <c r="P33" s="42">
        <f t="shared" si="3"/>
        <v>50000</v>
      </c>
    </row>
    <row r="34" spans="1:16" s="11" customFormat="1" ht="32.25" customHeight="1">
      <c r="A34" s="18" t="s">
        <v>181</v>
      </c>
      <c r="B34" s="18" t="s">
        <v>145</v>
      </c>
      <c r="C34" s="18" t="s">
        <v>21</v>
      </c>
      <c r="D34" s="19" t="s">
        <v>146</v>
      </c>
      <c r="E34" s="42">
        <f t="shared" si="0"/>
        <v>150000</v>
      </c>
      <c r="F34" s="42">
        <v>150000</v>
      </c>
      <c r="G34" s="42"/>
      <c r="H34" s="42"/>
      <c r="I34" s="42"/>
      <c r="J34" s="42">
        <f t="shared" si="1"/>
        <v>0</v>
      </c>
      <c r="K34" s="42"/>
      <c r="L34" s="42"/>
      <c r="M34" s="42"/>
      <c r="N34" s="42"/>
      <c r="O34" s="42"/>
      <c r="P34" s="42">
        <f t="shared" si="3"/>
        <v>150000</v>
      </c>
    </row>
    <row r="35" spans="1:17" s="11" customFormat="1" ht="12.75">
      <c r="A35" s="18"/>
      <c r="B35" s="18"/>
      <c r="C35" s="18"/>
      <c r="D35" s="20" t="s">
        <v>9</v>
      </c>
      <c r="E35" s="54">
        <f aca="true" t="shared" si="4" ref="E35:P35">E15+E16+E17+E18+E19+E20+E21+E22+E23+E24+E25+E28+E29+E30+E31+E32+E33+E34+E27+E26</f>
        <v>54230642</v>
      </c>
      <c r="F35" s="54">
        <f t="shared" si="4"/>
        <v>54180642</v>
      </c>
      <c r="G35" s="54">
        <f t="shared" si="4"/>
        <v>15539466</v>
      </c>
      <c r="H35" s="54">
        <f t="shared" si="4"/>
        <v>3956255</v>
      </c>
      <c r="I35" s="54">
        <f t="shared" si="4"/>
        <v>0</v>
      </c>
      <c r="J35" s="54">
        <f t="shared" si="4"/>
        <v>1223421</v>
      </c>
      <c r="K35" s="54">
        <f t="shared" si="4"/>
        <v>1173403</v>
      </c>
      <c r="L35" s="54">
        <f t="shared" si="4"/>
        <v>50018</v>
      </c>
      <c r="M35" s="54">
        <f t="shared" si="4"/>
        <v>0</v>
      </c>
      <c r="N35" s="54">
        <f t="shared" si="4"/>
        <v>0</v>
      </c>
      <c r="O35" s="54">
        <f t="shared" si="4"/>
        <v>1173403</v>
      </c>
      <c r="P35" s="54">
        <f t="shared" si="4"/>
        <v>55454063</v>
      </c>
      <c r="Q35" s="43">
        <f>E35/E81*100</f>
        <v>25.627595634634847</v>
      </c>
    </row>
    <row r="36" spans="1:16" s="11" customFormat="1" ht="12.75">
      <c r="A36" s="21" t="s">
        <v>47</v>
      </c>
      <c r="B36" s="21"/>
      <c r="C36" s="21"/>
      <c r="D36" s="33" t="s">
        <v>128</v>
      </c>
      <c r="E36" s="54"/>
      <c r="F36" s="42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6" s="11" customFormat="1" ht="12.75">
      <c r="A37" s="21" t="s">
        <v>48</v>
      </c>
      <c r="B37" s="21"/>
      <c r="C37" s="21"/>
      <c r="D37" s="33" t="s">
        <v>128</v>
      </c>
      <c r="E37" s="48"/>
      <c r="F37" s="47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11" customFormat="1" ht="22.5">
      <c r="A38" s="18" t="s">
        <v>92</v>
      </c>
      <c r="B38" s="18" t="s">
        <v>88</v>
      </c>
      <c r="C38" s="18" t="s">
        <v>14</v>
      </c>
      <c r="D38" s="25" t="s">
        <v>126</v>
      </c>
      <c r="E38" s="42">
        <f>F38+I38</f>
        <v>1886204</v>
      </c>
      <c r="F38" s="42">
        <v>1886204</v>
      </c>
      <c r="G38" s="42">
        <v>1501315</v>
      </c>
      <c r="H38" s="54"/>
      <c r="I38" s="54"/>
      <c r="J38" s="42">
        <f aca="true" t="shared" si="5" ref="J38:J48">L38+O38</f>
        <v>0</v>
      </c>
      <c r="K38" s="54"/>
      <c r="L38" s="54"/>
      <c r="M38" s="54"/>
      <c r="N38" s="54"/>
      <c r="O38" s="54"/>
      <c r="P38" s="42">
        <f aca="true" t="shared" si="6" ref="P38:P48">E38+J38</f>
        <v>1886204</v>
      </c>
    </row>
    <row r="39" spans="1:17" s="11" customFormat="1" ht="12.75">
      <c r="A39" s="18" t="s">
        <v>93</v>
      </c>
      <c r="B39" s="18" t="s">
        <v>30</v>
      </c>
      <c r="C39" s="18" t="s">
        <v>95</v>
      </c>
      <c r="D39" s="25" t="s">
        <v>94</v>
      </c>
      <c r="E39" s="42">
        <f>F39+I39</f>
        <v>30238288</v>
      </c>
      <c r="F39" s="42">
        <v>30238288</v>
      </c>
      <c r="G39" s="42">
        <v>18126220</v>
      </c>
      <c r="H39" s="42">
        <v>5172489</v>
      </c>
      <c r="I39" s="54"/>
      <c r="J39" s="42">
        <f t="shared" si="5"/>
        <v>1623130</v>
      </c>
      <c r="K39" s="42"/>
      <c r="L39" s="42">
        <v>1623130</v>
      </c>
      <c r="M39" s="54"/>
      <c r="N39" s="42">
        <v>10000</v>
      </c>
      <c r="O39" s="42"/>
      <c r="P39" s="42">
        <f t="shared" si="6"/>
        <v>31861418</v>
      </c>
      <c r="Q39" s="39"/>
    </row>
    <row r="40" spans="1:16" s="11" customFormat="1" ht="22.5">
      <c r="A40" s="18" t="s">
        <v>131</v>
      </c>
      <c r="B40" s="18" t="s">
        <v>132</v>
      </c>
      <c r="C40" s="18" t="s">
        <v>23</v>
      </c>
      <c r="D40" s="25" t="s">
        <v>200</v>
      </c>
      <c r="E40" s="42">
        <f>F40+I40</f>
        <v>29390201</v>
      </c>
      <c r="F40" s="55">
        <v>29390201</v>
      </c>
      <c r="G40" s="55">
        <v>13239543</v>
      </c>
      <c r="H40" s="55">
        <v>7678473</v>
      </c>
      <c r="I40" s="54"/>
      <c r="J40" s="42">
        <f t="shared" si="5"/>
        <v>7666592</v>
      </c>
      <c r="K40" s="42">
        <v>5511592</v>
      </c>
      <c r="L40" s="42">
        <v>2155000</v>
      </c>
      <c r="M40" s="42"/>
      <c r="N40" s="42">
        <v>5000</v>
      </c>
      <c r="O40" s="42">
        <v>5511592</v>
      </c>
      <c r="P40" s="42">
        <f t="shared" si="6"/>
        <v>37056793</v>
      </c>
    </row>
    <row r="41" spans="1:16" s="11" customFormat="1" ht="22.5">
      <c r="A41" s="18" t="s">
        <v>197</v>
      </c>
      <c r="B41" s="18" t="s">
        <v>199</v>
      </c>
      <c r="C41" s="18" t="s">
        <v>23</v>
      </c>
      <c r="D41" s="25" t="s">
        <v>198</v>
      </c>
      <c r="E41" s="42">
        <f>F41+I41</f>
        <v>48915900</v>
      </c>
      <c r="F41" s="42">
        <v>48915900</v>
      </c>
      <c r="G41" s="42">
        <v>40095000</v>
      </c>
      <c r="H41" s="42"/>
      <c r="I41" s="54"/>
      <c r="J41" s="56">
        <f t="shared" si="5"/>
        <v>0</v>
      </c>
      <c r="K41" s="42"/>
      <c r="L41" s="42"/>
      <c r="M41" s="42"/>
      <c r="N41" s="42"/>
      <c r="O41" s="42"/>
      <c r="P41" s="42">
        <f t="shared" si="6"/>
        <v>48915900</v>
      </c>
    </row>
    <row r="42" spans="1:16" s="11" customFormat="1" ht="21.75" customHeight="1">
      <c r="A42" s="18" t="s">
        <v>133</v>
      </c>
      <c r="B42" s="18" t="s">
        <v>29</v>
      </c>
      <c r="C42" s="18" t="s">
        <v>25</v>
      </c>
      <c r="D42" s="19" t="s">
        <v>82</v>
      </c>
      <c r="E42" s="42">
        <f aca="true" t="shared" si="7" ref="E42:E47">F42</f>
        <v>2969916</v>
      </c>
      <c r="F42" s="42">
        <v>2969916</v>
      </c>
      <c r="G42" s="42">
        <v>2049241</v>
      </c>
      <c r="H42" s="42">
        <v>427042</v>
      </c>
      <c r="I42" s="42"/>
      <c r="J42" s="56">
        <f t="shared" si="5"/>
        <v>0</v>
      </c>
      <c r="K42" s="42"/>
      <c r="L42" s="42"/>
      <c r="M42" s="42"/>
      <c r="N42" s="42"/>
      <c r="O42" s="42"/>
      <c r="P42" s="42">
        <f t="shared" si="6"/>
        <v>2969916</v>
      </c>
    </row>
    <row r="43" spans="1:16" s="11" customFormat="1" ht="12.75">
      <c r="A43" s="27" t="s">
        <v>134</v>
      </c>
      <c r="B43" s="27" t="s">
        <v>123</v>
      </c>
      <c r="C43" s="27" t="s">
        <v>26</v>
      </c>
      <c r="D43" s="28" t="s">
        <v>65</v>
      </c>
      <c r="E43" s="56">
        <f t="shared" si="7"/>
        <v>5687830</v>
      </c>
      <c r="F43" s="56">
        <v>5687830</v>
      </c>
      <c r="G43" s="56">
        <v>3824753</v>
      </c>
      <c r="H43" s="56">
        <v>778092</v>
      </c>
      <c r="I43" s="56"/>
      <c r="J43" s="56">
        <f t="shared" si="5"/>
        <v>8016</v>
      </c>
      <c r="K43" s="56"/>
      <c r="L43" s="56">
        <v>8016</v>
      </c>
      <c r="M43" s="56"/>
      <c r="N43" s="56"/>
      <c r="O43" s="56"/>
      <c r="P43" s="56">
        <f t="shared" si="6"/>
        <v>5695846</v>
      </c>
    </row>
    <row r="44" spans="1:17" s="11" customFormat="1" ht="12.75">
      <c r="A44" s="18" t="s">
        <v>135</v>
      </c>
      <c r="B44" s="18" t="s">
        <v>136</v>
      </c>
      <c r="C44" s="18" t="s">
        <v>26</v>
      </c>
      <c r="D44" s="19" t="s">
        <v>75</v>
      </c>
      <c r="E44" s="42">
        <f t="shared" si="7"/>
        <v>60860</v>
      </c>
      <c r="F44" s="42">
        <v>60860</v>
      </c>
      <c r="G44" s="42"/>
      <c r="H44" s="42"/>
      <c r="I44" s="42"/>
      <c r="J44" s="42">
        <f t="shared" si="5"/>
        <v>0</v>
      </c>
      <c r="K44" s="42"/>
      <c r="L44" s="42"/>
      <c r="M44" s="42"/>
      <c r="N44" s="42"/>
      <c r="O44" s="42"/>
      <c r="P44" s="42">
        <f t="shared" si="6"/>
        <v>60860</v>
      </c>
      <c r="Q44" s="29"/>
    </row>
    <row r="45" spans="1:16" s="11" customFormat="1" ht="22.5">
      <c r="A45" s="18" t="s">
        <v>137</v>
      </c>
      <c r="B45" s="18" t="s">
        <v>138</v>
      </c>
      <c r="C45" s="18" t="s">
        <v>26</v>
      </c>
      <c r="D45" s="19" t="s">
        <v>182</v>
      </c>
      <c r="E45" s="42">
        <f t="shared" si="7"/>
        <v>425520</v>
      </c>
      <c r="F45" s="42">
        <v>425520</v>
      </c>
      <c r="G45" s="42">
        <v>323540</v>
      </c>
      <c r="H45" s="42"/>
      <c r="I45" s="42"/>
      <c r="J45" s="42">
        <f t="shared" si="5"/>
        <v>0</v>
      </c>
      <c r="K45" s="42"/>
      <c r="L45" s="42"/>
      <c r="M45" s="42"/>
      <c r="N45" s="42"/>
      <c r="O45" s="42"/>
      <c r="P45" s="42">
        <f t="shared" si="6"/>
        <v>425520</v>
      </c>
    </row>
    <row r="46" spans="1:16" s="11" customFormat="1" ht="22.5">
      <c r="A46" s="18" t="s">
        <v>201</v>
      </c>
      <c r="B46" s="18" t="s">
        <v>202</v>
      </c>
      <c r="C46" s="18" t="s">
        <v>26</v>
      </c>
      <c r="D46" s="45" t="s">
        <v>203</v>
      </c>
      <c r="E46" s="42">
        <f t="shared" si="7"/>
        <v>1316000</v>
      </c>
      <c r="F46" s="42">
        <v>1316000</v>
      </c>
      <c r="G46" s="42">
        <v>1078689</v>
      </c>
      <c r="H46" s="42"/>
      <c r="I46" s="42"/>
      <c r="J46" s="42">
        <f t="shared" si="5"/>
        <v>0</v>
      </c>
      <c r="K46" s="42"/>
      <c r="L46" s="42"/>
      <c r="M46" s="42"/>
      <c r="N46" s="42"/>
      <c r="O46" s="42"/>
      <c r="P46" s="42">
        <f t="shared" si="6"/>
        <v>1316000</v>
      </c>
    </row>
    <row r="47" spans="1:16" s="11" customFormat="1" ht="22.5">
      <c r="A47" s="18" t="s">
        <v>194</v>
      </c>
      <c r="B47" s="18" t="s">
        <v>52</v>
      </c>
      <c r="C47" s="18" t="s">
        <v>29</v>
      </c>
      <c r="D47" s="19" t="s">
        <v>98</v>
      </c>
      <c r="E47" s="42">
        <f t="shared" si="7"/>
        <v>350000</v>
      </c>
      <c r="F47" s="42">
        <v>350000</v>
      </c>
      <c r="G47" s="42"/>
      <c r="H47" s="42"/>
      <c r="I47" s="42"/>
      <c r="J47" s="42">
        <f t="shared" si="5"/>
        <v>0</v>
      </c>
      <c r="K47" s="42"/>
      <c r="L47" s="42"/>
      <c r="M47" s="42"/>
      <c r="N47" s="42"/>
      <c r="O47" s="42"/>
      <c r="P47" s="42">
        <f t="shared" si="6"/>
        <v>350000</v>
      </c>
    </row>
    <row r="48" spans="1:16" s="11" customFormat="1" ht="12.75">
      <c r="A48" s="18" t="s">
        <v>139</v>
      </c>
      <c r="B48" s="18" t="s">
        <v>124</v>
      </c>
      <c r="C48" s="18" t="s">
        <v>21</v>
      </c>
      <c r="D48" s="38" t="s">
        <v>125</v>
      </c>
      <c r="E48" s="42">
        <f>F48+I48</f>
        <v>171705</v>
      </c>
      <c r="F48" s="42">
        <v>171705</v>
      </c>
      <c r="G48" s="42"/>
      <c r="H48" s="42"/>
      <c r="I48" s="42"/>
      <c r="J48" s="42">
        <f t="shared" si="5"/>
        <v>0</v>
      </c>
      <c r="K48" s="42"/>
      <c r="L48" s="42"/>
      <c r="M48" s="42"/>
      <c r="N48" s="42"/>
      <c r="O48" s="42"/>
      <c r="P48" s="42">
        <f t="shared" si="6"/>
        <v>171705</v>
      </c>
    </row>
    <row r="49" spans="1:17" s="11" customFormat="1" ht="13.5" customHeight="1">
      <c r="A49" s="21"/>
      <c r="B49" s="21"/>
      <c r="C49" s="21"/>
      <c r="D49" s="36" t="s">
        <v>9</v>
      </c>
      <c r="E49" s="54">
        <f>E38+E39+E40+E41+E42+E43+E44+E45+E46+E47+E48</f>
        <v>121412424</v>
      </c>
      <c r="F49" s="54">
        <f>F38+F39+F40+F41+F42+F43+F44+F45+F46+F47+F48</f>
        <v>121412424</v>
      </c>
      <c r="G49" s="54">
        <f aca="true" t="shared" si="8" ref="G49:P49">G38+G39+G40+G41+G42+G43+G44+G45+G46+G47+G48</f>
        <v>80238301</v>
      </c>
      <c r="H49" s="54">
        <f t="shared" si="8"/>
        <v>14056096</v>
      </c>
      <c r="I49" s="54">
        <f t="shared" si="8"/>
        <v>0</v>
      </c>
      <c r="J49" s="54">
        <f t="shared" si="8"/>
        <v>9297738</v>
      </c>
      <c r="K49" s="54">
        <f t="shared" si="8"/>
        <v>5511592</v>
      </c>
      <c r="L49" s="54">
        <f t="shared" si="8"/>
        <v>3786146</v>
      </c>
      <c r="M49" s="54">
        <f t="shared" si="8"/>
        <v>0</v>
      </c>
      <c r="N49" s="54">
        <f t="shared" si="8"/>
        <v>15000</v>
      </c>
      <c r="O49" s="54">
        <f t="shared" si="8"/>
        <v>5511592</v>
      </c>
      <c r="P49" s="54">
        <f t="shared" si="8"/>
        <v>130710162</v>
      </c>
      <c r="Q49" s="43">
        <f>E49/E81*100</f>
        <v>57.37546878557763</v>
      </c>
    </row>
    <row r="50" spans="1:16" s="11" customFormat="1" ht="24" customHeight="1">
      <c r="A50" s="21" t="s">
        <v>151</v>
      </c>
      <c r="B50" s="21"/>
      <c r="C50" s="21"/>
      <c r="D50" s="33" t="s">
        <v>154</v>
      </c>
      <c r="E50" s="49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1:16" s="11" customFormat="1" ht="24.75" customHeight="1">
      <c r="A51" s="21" t="s">
        <v>153</v>
      </c>
      <c r="B51" s="21"/>
      <c r="C51" s="21"/>
      <c r="D51" s="33" t="s">
        <v>154</v>
      </c>
      <c r="E51" s="4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11" customFormat="1" ht="22.5">
      <c r="A52" s="18" t="s">
        <v>152</v>
      </c>
      <c r="B52" s="18" t="s">
        <v>88</v>
      </c>
      <c r="C52" s="18" t="s">
        <v>14</v>
      </c>
      <c r="D52" s="25" t="s">
        <v>126</v>
      </c>
      <c r="E52" s="42">
        <f>F52+I52</f>
        <v>3753000</v>
      </c>
      <c r="F52" s="42">
        <v>3753000</v>
      </c>
      <c r="G52" s="42">
        <v>2974016</v>
      </c>
      <c r="H52" s="42"/>
      <c r="I52" s="42"/>
      <c r="J52" s="42">
        <f>L52+O52</f>
        <v>0</v>
      </c>
      <c r="K52" s="42"/>
      <c r="L52" s="42"/>
      <c r="M52" s="42"/>
      <c r="N52" s="42"/>
      <c r="O52" s="42"/>
      <c r="P52" s="42">
        <f>E52+J52</f>
        <v>3753000</v>
      </c>
    </row>
    <row r="53" spans="1:16" s="11" customFormat="1" ht="12.75">
      <c r="A53" s="18" t="s">
        <v>171</v>
      </c>
      <c r="B53" s="18" t="s">
        <v>50</v>
      </c>
      <c r="C53" s="18" t="s">
        <v>29</v>
      </c>
      <c r="D53" s="23" t="s">
        <v>51</v>
      </c>
      <c r="E53" s="42">
        <f aca="true" t="shared" si="9" ref="E53:E63">F53+I53</f>
        <v>4080</v>
      </c>
      <c r="F53" s="52">
        <v>4080</v>
      </c>
      <c r="G53" s="52"/>
      <c r="H53" s="52"/>
      <c r="I53" s="52"/>
      <c r="J53" s="42">
        <f aca="true" t="shared" si="10" ref="J53:J63">L53+O53</f>
        <v>0</v>
      </c>
      <c r="K53" s="52"/>
      <c r="L53" s="52"/>
      <c r="M53" s="52"/>
      <c r="N53" s="52"/>
      <c r="O53" s="52"/>
      <c r="P53" s="42">
        <f aca="true" t="shared" si="11" ref="P53:P63">E53+J53</f>
        <v>4080</v>
      </c>
    </row>
    <row r="54" spans="1:16" s="11" customFormat="1" ht="22.5">
      <c r="A54" s="18" t="s">
        <v>172</v>
      </c>
      <c r="B54" s="18" t="s">
        <v>52</v>
      </c>
      <c r="C54" s="18" t="s">
        <v>29</v>
      </c>
      <c r="D54" s="19" t="s">
        <v>98</v>
      </c>
      <c r="E54" s="42">
        <f t="shared" si="9"/>
        <v>480000</v>
      </c>
      <c r="F54" s="52">
        <v>480000</v>
      </c>
      <c r="G54" s="52"/>
      <c r="H54" s="52"/>
      <c r="I54" s="52"/>
      <c r="J54" s="42">
        <f t="shared" si="10"/>
        <v>0</v>
      </c>
      <c r="K54" s="52"/>
      <c r="L54" s="52"/>
      <c r="M54" s="52"/>
      <c r="N54" s="52"/>
      <c r="O54" s="52"/>
      <c r="P54" s="42">
        <f t="shared" si="11"/>
        <v>480000</v>
      </c>
    </row>
    <row r="55" spans="1:16" s="11" customFormat="1" ht="22.5">
      <c r="A55" s="18" t="s">
        <v>173</v>
      </c>
      <c r="B55" s="18" t="s">
        <v>34</v>
      </c>
      <c r="C55" s="18" t="s">
        <v>29</v>
      </c>
      <c r="D55" s="19" t="s">
        <v>0</v>
      </c>
      <c r="E55" s="52">
        <f t="shared" si="9"/>
        <v>52100</v>
      </c>
      <c r="F55" s="52">
        <v>52100</v>
      </c>
      <c r="G55" s="52"/>
      <c r="H55" s="52"/>
      <c r="I55" s="52"/>
      <c r="J55" s="42">
        <f t="shared" si="10"/>
        <v>0</v>
      </c>
      <c r="K55" s="52"/>
      <c r="L55" s="52"/>
      <c r="M55" s="52"/>
      <c r="N55" s="52"/>
      <c r="O55" s="52"/>
      <c r="P55" s="42">
        <f t="shared" si="11"/>
        <v>52100</v>
      </c>
    </row>
    <row r="56" spans="1:16" s="11" customFormat="1" ht="22.5">
      <c r="A56" s="18" t="s">
        <v>174</v>
      </c>
      <c r="B56" s="18" t="s">
        <v>35</v>
      </c>
      <c r="C56" s="18" t="s">
        <v>28</v>
      </c>
      <c r="D56" s="19" t="s">
        <v>69</v>
      </c>
      <c r="E56" s="52">
        <f t="shared" si="9"/>
        <v>14166</v>
      </c>
      <c r="F56" s="52">
        <v>14166</v>
      </c>
      <c r="G56" s="52"/>
      <c r="H56" s="52"/>
      <c r="I56" s="52"/>
      <c r="J56" s="42">
        <f t="shared" si="10"/>
        <v>0</v>
      </c>
      <c r="K56" s="52"/>
      <c r="L56" s="52"/>
      <c r="M56" s="52"/>
      <c r="N56" s="52"/>
      <c r="O56" s="52"/>
      <c r="P56" s="42">
        <f t="shared" si="11"/>
        <v>14166</v>
      </c>
    </row>
    <row r="57" spans="1:16" s="11" customFormat="1" ht="33.75">
      <c r="A57" s="18" t="s">
        <v>175</v>
      </c>
      <c r="B57" s="18" t="s">
        <v>36</v>
      </c>
      <c r="C57" s="18" t="s">
        <v>22</v>
      </c>
      <c r="D57" s="19" t="s">
        <v>1</v>
      </c>
      <c r="E57" s="52">
        <f t="shared" si="9"/>
        <v>9942188</v>
      </c>
      <c r="F57" s="52">
        <v>9942188</v>
      </c>
      <c r="G57" s="52">
        <v>7137200</v>
      </c>
      <c r="H57" s="52">
        <v>295141</v>
      </c>
      <c r="I57" s="52"/>
      <c r="J57" s="42">
        <f t="shared" si="10"/>
        <v>633114</v>
      </c>
      <c r="K57" s="52"/>
      <c r="L57" s="52">
        <v>633114</v>
      </c>
      <c r="M57" s="52">
        <v>48000</v>
      </c>
      <c r="N57" s="52"/>
      <c r="O57" s="52"/>
      <c r="P57" s="42">
        <f t="shared" si="11"/>
        <v>10575302</v>
      </c>
    </row>
    <row r="58" spans="1:16" s="11" customFormat="1" ht="12.75">
      <c r="A58" s="18" t="s">
        <v>204</v>
      </c>
      <c r="B58" s="18" t="s">
        <v>205</v>
      </c>
      <c r="C58" s="18" t="s">
        <v>206</v>
      </c>
      <c r="D58" s="19" t="s">
        <v>207</v>
      </c>
      <c r="E58" s="52">
        <f t="shared" si="9"/>
        <v>200000</v>
      </c>
      <c r="F58" s="52">
        <v>200000</v>
      </c>
      <c r="G58" s="52"/>
      <c r="H58" s="52"/>
      <c r="I58" s="52"/>
      <c r="J58" s="42">
        <f t="shared" si="10"/>
        <v>0</v>
      </c>
      <c r="K58" s="52"/>
      <c r="L58" s="52"/>
      <c r="M58" s="52"/>
      <c r="N58" s="52"/>
      <c r="O58" s="52"/>
      <c r="P58" s="42">
        <f t="shared" si="11"/>
        <v>200000</v>
      </c>
    </row>
    <row r="59" spans="1:16" s="11" customFormat="1" ht="45">
      <c r="A59" s="18" t="s">
        <v>176</v>
      </c>
      <c r="B59" s="18" t="s">
        <v>49</v>
      </c>
      <c r="C59" s="18" t="s">
        <v>30</v>
      </c>
      <c r="D59" s="19" t="s">
        <v>70</v>
      </c>
      <c r="E59" s="52">
        <f t="shared" si="9"/>
        <v>2475840</v>
      </c>
      <c r="F59" s="52">
        <v>2475840</v>
      </c>
      <c r="G59" s="52"/>
      <c r="H59" s="52"/>
      <c r="I59" s="52"/>
      <c r="J59" s="42">
        <f t="shared" si="10"/>
        <v>0</v>
      </c>
      <c r="K59" s="52"/>
      <c r="L59" s="52"/>
      <c r="M59" s="52"/>
      <c r="N59" s="52"/>
      <c r="O59" s="52"/>
      <c r="P59" s="42">
        <f t="shared" si="11"/>
        <v>2475840</v>
      </c>
    </row>
    <row r="60" spans="1:16" s="11" customFormat="1" ht="33.75">
      <c r="A60" s="18" t="s">
        <v>177</v>
      </c>
      <c r="B60" s="18" t="s">
        <v>71</v>
      </c>
      <c r="C60" s="18" t="s">
        <v>30</v>
      </c>
      <c r="D60" s="19" t="s">
        <v>72</v>
      </c>
      <c r="E60" s="52">
        <f t="shared" si="9"/>
        <v>7000</v>
      </c>
      <c r="F60" s="52">
        <v>7000</v>
      </c>
      <c r="G60" s="52"/>
      <c r="H60" s="52"/>
      <c r="I60" s="52"/>
      <c r="J60" s="42">
        <f t="shared" si="10"/>
        <v>0</v>
      </c>
      <c r="K60" s="52"/>
      <c r="L60" s="52"/>
      <c r="M60" s="52"/>
      <c r="N60" s="52"/>
      <c r="O60" s="52"/>
      <c r="P60" s="42">
        <f t="shared" si="11"/>
        <v>7000</v>
      </c>
    </row>
    <row r="61" spans="1:16" s="11" customFormat="1" ht="45">
      <c r="A61" s="18" t="s">
        <v>178</v>
      </c>
      <c r="B61" s="18" t="s">
        <v>38</v>
      </c>
      <c r="C61" s="18" t="s">
        <v>27</v>
      </c>
      <c r="D61" s="19" t="s">
        <v>99</v>
      </c>
      <c r="E61" s="52">
        <f t="shared" si="9"/>
        <v>56700</v>
      </c>
      <c r="F61" s="52">
        <v>56700</v>
      </c>
      <c r="G61" s="52"/>
      <c r="H61" s="52"/>
      <c r="I61" s="52"/>
      <c r="J61" s="42">
        <f t="shared" si="10"/>
        <v>0</v>
      </c>
      <c r="K61" s="52"/>
      <c r="L61" s="52"/>
      <c r="M61" s="52"/>
      <c r="N61" s="52"/>
      <c r="O61" s="52"/>
      <c r="P61" s="42">
        <f t="shared" si="11"/>
        <v>56700</v>
      </c>
    </row>
    <row r="62" spans="1:16" s="11" customFormat="1" ht="12.75">
      <c r="A62" s="18" t="s">
        <v>179</v>
      </c>
      <c r="B62" s="18" t="s">
        <v>73</v>
      </c>
      <c r="C62" s="18" t="s">
        <v>28</v>
      </c>
      <c r="D62" s="19" t="s">
        <v>7</v>
      </c>
      <c r="E62" s="52">
        <f t="shared" si="9"/>
        <v>188327</v>
      </c>
      <c r="F62" s="52">
        <v>188327</v>
      </c>
      <c r="G62" s="52"/>
      <c r="H62" s="52"/>
      <c r="I62" s="52"/>
      <c r="J62" s="42">
        <f t="shared" si="10"/>
        <v>0</v>
      </c>
      <c r="K62" s="52"/>
      <c r="L62" s="52"/>
      <c r="M62" s="52"/>
      <c r="N62" s="52"/>
      <c r="O62" s="52"/>
      <c r="P62" s="42">
        <f t="shared" si="11"/>
        <v>188327</v>
      </c>
    </row>
    <row r="63" spans="1:16" s="11" customFormat="1" ht="12.75">
      <c r="A63" s="18" t="s">
        <v>180</v>
      </c>
      <c r="B63" s="18" t="s">
        <v>67</v>
      </c>
      <c r="C63" s="18" t="s">
        <v>24</v>
      </c>
      <c r="D63" s="19" t="s">
        <v>68</v>
      </c>
      <c r="E63" s="52">
        <f t="shared" si="9"/>
        <v>1146795</v>
      </c>
      <c r="F63" s="52">
        <v>1146795</v>
      </c>
      <c r="G63" s="52"/>
      <c r="H63" s="52"/>
      <c r="I63" s="52"/>
      <c r="J63" s="42">
        <f t="shared" si="10"/>
        <v>0</v>
      </c>
      <c r="K63" s="52"/>
      <c r="L63" s="52"/>
      <c r="M63" s="52"/>
      <c r="N63" s="52"/>
      <c r="O63" s="52"/>
      <c r="P63" s="42">
        <f t="shared" si="11"/>
        <v>1146795</v>
      </c>
    </row>
    <row r="64" spans="1:17" s="11" customFormat="1" ht="12.75">
      <c r="A64" s="18"/>
      <c r="B64" s="18"/>
      <c r="C64" s="40"/>
      <c r="D64" s="36" t="s">
        <v>9</v>
      </c>
      <c r="E64" s="53">
        <f>E52+E53+E54+E55+E56+E57+E59+E60+E61+E62+E63+E58</f>
        <v>18320196</v>
      </c>
      <c r="F64" s="53">
        <f aca="true" t="shared" si="12" ref="F64:P64">F52+F53+F54+F55+F56+F57+F59+F60+F61+F62+F63+F58</f>
        <v>18320196</v>
      </c>
      <c r="G64" s="53">
        <f t="shared" si="12"/>
        <v>10111216</v>
      </c>
      <c r="H64" s="53">
        <f t="shared" si="12"/>
        <v>295141</v>
      </c>
      <c r="I64" s="53">
        <f t="shared" si="12"/>
        <v>0</v>
      </c>
      <c r="J64" s="53">
        <f t="shared" si="12"/>
        <v>633114</v>
      </c>
      <c r="K64" s="53">
        <f t="shared" si="12"/>
        <v>0</v>
      </c>
      <c r="L64" s="53">
        <f t="shared" si="12"/>
        <v>633114</v>
      </c>
      <c r="M64" s="53">
        <f t="shared" si="12"/>
        <v>48000</v>
      </c>
      <c r="N64" s="53">
        <f t="shared" si="12"/>
        <v>0</v>
      </c>
      <c r="O64" s="53">
        <f t="shared" si="12"/>
        <v>0</v>
      </c>
      <c r="P64" s="53">
        <f t="shared" si="12"/>
        <v>18953310</v>
      </c>
      <c r="Q64" s="43">
        <f>E64/E81*100</f>
        <v>8.6575146028191</v>
      </c>
    </row>
    <row r="65" spans="1:16" s="11" customFormat="1" ht="12.75">
      <c r="A65" s="21" t="s">
        <v>53</v>
      </c>
      <c r="B65" s="21"/>
      <c r="C65" s="34"/>
      <c r="D65" s="33" t="s">
        <v>129</v>
      </c>
      <c r="E65" s="50"/>
      <c r="F65" s="47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1:16" s="11" customFormat="1" ht="12.75">
      <c r="A66" s="21" t="s">
        <v>54</v>
      </c>
      <c r="B66" s="21"/>
      <c r="C66" s="35"/>
      <c r="D66" s="33" t="s">
        <v>129</v>
      </c>
      <c r="E66" s="49"/>
      <c r="F66" s="47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s="11" customFormat="1" ht="22.5">
      <c r="A67" s="18" t="s">
        <v>91</v>
      </c>
      <c r="B67" s="18" t="s">
        <v>88</v>
      </c>
      <c r="C67" s="18" t="s">
        <v>14</v>
      </c>
      <c r="D67" s="37" t="s">
        <v>126</v>
      </c>
      <c r="E67" s="42">
        <f>F67</f>
        <v>1023096</v>
      </c>
      <c r="F67" s="42">
        <v>1023096</v>
      </c>
      <c r="G67" s="42">
        <v>829915</v>
      </c>
      <c r="H67" s="42"/>
      <c r="I67" s="42"/>
      <c r="J67" s="42">
        <f>L67+O67</f>
        <v>0</v>
      </c>
      <c r="K67" s="42"/>
      <c r="L67" s="42"/>
      <c r="M67" s="42"/>
      <c r="N67" s="42"/>
      <c r="O67" s="42"/>
      <c r="P67" s="42">
        <f>J67+E67</f>
        <v>1023096</v>
      </c>
    </row>
    <row r="68" spans="1:17" s="11" customFormat="1" ht="12.75">
      <c r="A68" s="18" t="s">
        <v>143</v>
      </c>
      <c r="B68" s="18" t="s">
        <v>144</v>
      </c>
      <c r="C68" s="18" t="s">
        <v>25</v>
      </c>
      <c r="D68" s="25" t="s">
        <v>196</v>
      </c>
      <c r="E68" s="42">
        <f>F68+I68</f>
        <v>2252629</v>
      </c>
      <c r="F68" s="42">
        <v>2252629</v>
      </c>
      <c r="G68" s="42">
        <v>1675655</v>
      </c>
      <c r="H68" s="42">
        <v>185600</v>
      </c>
      <c r="I68" s="42"/>
      <c r="J68" s="42">
        <f>L68+O68</f>
        <v>248300</v>
      </c>
      <c r="K68" s="42"/>
      <c r="L68" s="42">
        <v>248300</v>
      </c>
      <c r="M68" s="42">
        <v>129200</v>
      </c>
      <c r="N68" s="42">
        <v>500</v>
      </c>
      <c r="O68" s="42"/>
      <c r="P68" s="42">
        <f aca="true" t="shared" si="13" ref="P68:P75">E68+J68</f>
        <v>2500929</v>
      </c>
      <c r="Q68" s="39"/>
    </row>
    <row r="69" spans="1:16" s="11" customFormat="1" ht="14.25" customHeight="1">
      <c r="A69" s="18" t="s">
        <v>55</v>
      </c>
      <c r="B69" s="18" t="s">
        <v>56</v>
      </c>
      <c r="C69" s="18" t="s">
        <v>31</v>
      </c>
      <c r="D69" s="19" t="s">
        <v>57</v>
      </c>
      <c r="E69" s="42">
        <f aca="true" t="shared" si="14" ref="E69:E75">F69</f>
        <v>2848250</v>
      </c>
      <c r="F69" s="42">
        <v>2848250</v>
      </c>
      <c r="G69" s="42">
        <v>2070010</v>
      </c>
      <c r="H69" s="42">
        <v>234300</v>
      </c>
      <c r="I69" s="42"/>
      <c r="J69" s="42">
        <f>L69+O69</f>
        <v>0</v>
      </c>
      <c r="K69" s="42"/>
      <c r="L69" s="42"/>
      <c r="M69" s="42"/>
      <c r="N69" s="42"/>
      <c r="O69" s="42"/>
      <c r="P69" s="42">
        <f t="shared" si="13"/>
        <v>2848250</v>
      </c>
    </row>
    <row r="70" spans="1:16" s="11" customFormat="1" ht="22.5">
      <c r="A70" s="18" t="s">
        <v>58</v>
      </c>
      <c r="B70" s="18" t="s">
        <v>37</v>
      </c>
      <c r="C70" s="18" t="s">
        <v>32</v>
      </c>
      <c r="D70" s="19" t="s">
        <v>59</v>
      </c>
      <c r="E70" s="42">
        <f t="shared" si="14"/>
        <v>3928366</v>
      </c>
      <c r="F70" s="42">
        <v>3928366</v>
      </c>
      <c r="G70" s="42">
        <v>2754179</v>
      </c>
      <c r="H70" s="42">
        <v>281500</v>
      </c>
      <c r="I70" s="42"/>
      <c r="J70" s="42">
        <f>L70+O70</f>
        <v>0</v>
      </c>
      <c r="K70" s="42"/>
      <c r="L70" s="42"/>
      <c r="M70" s="42"/>
      <c r="N70" s="42"/>
      <c r="O70" s="42"/>
      <c r="P70" s="42">
        <f t="shared" si="13"/>
        <v>3928366</v>
      </c>
    </row>
    <row r="71" spans="1:16" s="11" customFormat="1" ht="10.5" customHeight="1">
      <c r="A71" s="18" t="s">
        <v>140</v>
      </c>
      <c r="B71" s="18" t="s">
        <v>141</v>
      </c>
      <c r="C71" s="18" t="s">
        <v>33</v>
      </c>
      <c r="D71" s="19" t="s">
        <v>142</v>
      </c>
      <c r="E71" s="42">
        <f t="shared" si="14"/>
        <v>1102390</v>
      </c>
      <c r="F71" s="42">
        <v>1102390</v>
      </c>
      <c r="G71" s="42">
        <v>864910</v>
      </c>
      <c r="H71" s="42"/>
      <c r="I71" s="42"/>
      <c r="J71" s="42"/>
      <c r="K71" s="42"/>
      <c r="L71" s="42"/>
      <c r="M71" s="42"/>
      <c r="N71" s="42"/>
      <c r="O71" s="42"/>
      <c r="P71" s="42">
        <f t="shared" si="13"/>
        <v>1102390</v>
      </c>
    </row>
    <row r="72" spans="1:16" s="14" customFormat="1" ht="12.75">
      <c r="A72" s="18" t="s">
        <v>60</v>
      </c>
      <c r="B72" s="18" t="s">
        <v>61</v>
      </c>
      <c r="C72" s="18" t="s">
        <v>33</v>
      </c>
      <c r="D72" s="23" t="s">
        <v>66</v>
      </c>
      <c r="E72" s="42">
        <f t="shared" si="14"/>
        <v>114000</v>
      </c>
      <c r="F72" s="42">
        <v>114000</v>
      </c>
      <c r="G72" s="42"/>
      <c r="H72" s="42"/>
      <c r="I72" s="42"/>
      <c r="J72" s="42">
        <v>0</v>
      </c>
      <c r="K72" s="42"/>
      <c r="L72" s="42"/>
      <c r="M72" s="42"/>
      <c r="N72" s="42"/>
      <c r="O72" s="42"/>
      <c r="P72" s="42">
        <f t="shared" si="13"/>
        <v>114000</v>
      </c>
    </row>
    <row r="73" spans="1:17" s="14" customFormat="1" ht="21.75" customHeight="1">
      <c r="A73" s="18" t="s">
        <v>90</v>
      </c>
      <c r="B73" s="18" t="s">
        <v>43</v>
      </c>
      <c r="C73" s="18" t="s">
        <v>20</v>
      </c>
      <c r="D73" s="19" t="s">
        <v>10</v>
      </c>
      <c r="E73" s="42">
        <f t="shared" si="14"/>
        <v>3510195</v>
      </c>
      <c r="F73" s="42">
        <v>3510195</v>
      </c>
      <c r="G73" s="42">
        <v>2476440</v>
      </c>
      <c r="H73" s="42">
        <v>275600</v>
      </c>
      <c r="I73" s="42"/>
      <c r="J73" s="42">
        <f>L73+O73</f>
        <v>0</v>
      </c>
      <c r="K73" s="42"/>
      <c r="L73" s="42"/>
      <c r="M73" s="42"/>
      <c r="N73" s="42"/>
      <c r="O73" s="42"/>
      <c r="P73" s="42">
        <f t="shared" si="13"/>
        <v>3510195</v>
      </c>
      <c r="Q73" s="41"/>
    </row>
    <row r="74" spans="1:16" s="14" customFormat="1" ht="13.5" customHeight="1">
      <c r="A74" s="18" t="s">
        <v>89</v>
      </c>
      <c r="B74" s="18" t="s">
        <v>40</v>
      </c>
      <c r="C74" s="18" t="s">
        <v>20</v>
      </c>
      <c r="D74" s="22" t="s">
        <v>63</v>
      </c>
      <c r="E74" s="42">
        <f t="shared" si="14"/>
        <v>967864</v>
      </c>
      <c r="F74" s="42">
        <v>967864</v>
      </c>
      <c r="G74" s="42">
        <v>693137</v>
      </c>
      <c r="H74" s="42">
        <v>36300</v>
      </c>
      <c r="I74" s="42"/>
      <c r="J74" s="42">
        <f>L74+O74</f>
        <v>0</v>
      </c>
      <c r="K74" s="42"/>
      <c r="L74" s="42"/>
      <c r="M74" s="42"/>
      <c r="N74" s="42"/>
      <c r="O74" s="42"/>
      <c r="P74" s="42">
        <f t="shared" si="13"/>
        <v>967864</v>
      </c>
    </row>
    <row r="75" spans="1:17" s="11" customFormat="1" ht="33.75">
      <c r="A75" s="18" t="s">
        <v>62</v>
      </c>
      <c r="B75" s="18" t="s">
        <v>41</v>
      </c>
      <c r="C75" s="18" t="s">
        <v>20</v>
      </c>
      <c r="D75" s="19" t="s">
        <v>42</v>
      </c>
      <c r="E75" s="42">
        <f t="shared" si="14"/>
        <v>30000</v>
      </c>
      <c r="F75" s="42">
        <v>30000</v>
      </c>
      <c r="G75" s="42"/>
      <c r="H75" s="42"/>
      <c r="I75" s="42"/>
      <c r="J75" s="42">
        <v>0</v>
      </c>
      <c r="K75" s="42"/>
      <c r="L75" s="42"/>
      <c r="M75" s="42"/>
      <c r="N75" s="42"/>
      <c r="O75" s="42"/>
      <c r="P75" s="42">
        <f t="shared" si="13"/>
        <v>30000</v>
      </c>
      <c r="Q75" s="14"/>
    </row>
    <row r="76" spans="1:17" s="11" customFormat="1" ht="15.75" customHeight="1">
      <c r="A76" s="18"/>
      <c r="B76" s="18"/>
      <c r="C76" s="18"/>
      <c r="D76" s="20" t="s">
        <v>9</v>
      </c>
      <c r="E76" s="54">
        <f>E67+E68+E69+E70+E71+E72+E73+E74+E75</f>
        <v>15776790</v>
      </c>
      <c r="F76" s="54">
        <f aca="true" t="shared" si="15" ref="F76:P76">F67+F68+F69+F70+F71+F72+F73+F74+F75</f>
        <v>15776790</v>
      </c>
      <c r="G76" s="54">
        <f t="shared" si="15"/>
        <v>11364246</v>
      </c>
      <c r="H76" s="54">
        <f t="shared" si="15"/>
        <v>1013300</v>
      </c>
      <c r="I76" s="54">
        <f t="shared" si="15"/>
        <v>0</v>
      </c>
      <c r="J76" s="54">
        <f t="shared" si="15"/>
        <v>248300</v>
      </c>
      <c r="K76" s="54">
        <f t="shared" si="15"/>
        <v>0</v>
      </c>
      <c r="L76" s="54">
        <f t="shared" si="15"/>
        <v>248300</v>
      </c>
      <c r="M76" s="54">
        <f t="shared" si="15"/>
        <v>129200</v>
      </c>
      <c r="N76" s="54">
        <f t="shared" si="15"/>
        <v>500</v>
      </c>
      <c r="O76" s="54">
        <f t="shared" si="15"/>
        <v>0</v>
      </c>
      <c r="P76" s="54">
        <f t="shared" si="15"/>
        <v>16025090</v>
      </c>
      <c r="Q76" s="44">
        <f>E76/E81*100</f>
        <v>7.45558561767627</v>
      </c>
    </row>
    <row r="77" spans="1:17" s="11" customFormat="1" ht="12.75">
      <c r="A77" s="21" t="s">
        <v>85</v>
      </c>
      <c r="B77" s="21"/>
      <c r="C77" s="24"/>
      <c r="D77" s="33" t="s">
        <v>130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14"/>
    </row>
    <row r="78" spans="1:17" s="11" customFormat="1" ht="12.75">
      <c r="A78" s="21" t="s">
        <v>86</v>
      </c>
      <c r="B78" s="21"/>
      <c r="C78" s="21"/>
      <c r="D78" s="33" t="s">
        <v>130</v>
      </c>
      <c r="E78" s="42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14"/>
    </row>
    <row r="79" spans="1:17" s="11" customFormat="1" ht="22.5" customHeight="1">
      <c r="A79" s="18" t="s">
        <v>87</v>
      </c>
      <c r="B79" s="18" t="s">
        <v>88</v>
      </c>
      <c r="C79" s="18" t="s">
        <v>14</v>
      </c>
      <c r="D79" s="25" t="s">
        <v>126</v>
      </c>
      <c r="E79" s="42">
        <f>F79+I79</f>
        <v>1870287</v>
      </c>
      <c r="F79" s="42">
        <v>1870287</v>
      </c>
      <c r="G79" s="42">
        <v>1451055</v>
      </c>
      <c r="H79" s="42"/>
      <c r="I79" s="42"/>
      <c r="J79" s="42">
        <f>L79+O79</f>
        <v>0</v>
      </c>
      <c r="K79" s="42"/>
      <c r="L79" s="42"/>
      <c r="M79" s="42"/>
      <c r="N79" s="42"/>
      <c r="O79" s="42"/>
      <c r="P79" s="42">
        <f>E79+J79</f>
        <v>1870287</v>
      </c>
      <c r="Q79" s="14"/>
    </row>
    <row r="80" spans="1:17" s="11" customFormat="1" ht="11.25" customHeight="1">
      <c r="A80" s="18"/>
      <c r="B80" s="18"/>
      <c r="C80" s="18"/>
      <c r="D80" s="20" t="s">
        <v>9</v>
      </c>
      <c r="E80" s="54">
        <f>E79</f>
        <v>1870287</v>
      </c>
      <c r="F80" s="54">
        <f aca="true" t="shared" si="16" ref="F80:P80">F79</f>
        <v>1870287</v>
      </c>
      <c r="G80" s="54">
        <f t="shared" si="16"/>
        <v>1451055</v>
      </c>
      <c r="H80" s="54">
        <f t="shared" si="16"/>
        <v>0</v>
      </c>
      <c r="I80" s="54">
        <f t="shared" si="16"/>
        <v>0</v>
      </c>
      <c r="J80" s="54">
        <f t="shared" si="16"/>
        <v>0</v>
      </c>
      <c r="K80" s="54">
        <f t="shared" si="16"/>
        <v>0</v>
      </c>
      <c r="L80" s="54">
        <f t="shared" si="16"/>
        <v>0</v>
      </c>
      <c r="M80" s="54">
        <f t="shared" si="16"/>
        <v>0</v>
      </c>
      <c r="N80" s="54">
        <f t="shared" si="16"/>
        <v>0</v>
      </c>
      <c r="O80" s="54">
        <f t="shared" si="16"/>
        <v>0</v>
      </c>
      <c r="P80" s="54">
        <f t="shared" si="16"/>
        <v>1870287</v>
      </c>
      <c r="Q80" s="46"/>
    </row>
    <row r="81" spans="1:16" s="11" customFormat="1" ht="12.75" customHeight="1">
      <c r="A81" s="64" t="s">
        <v>8</v>
      </c>
      <c r="B81" s="64"/>
      <c r="C81" s="64"/>
      <c r="D81" s="64"/>
      <c r="E81" s="54">
        <f aca="true" t="shared" si="17" ref="E81:P81">E35+E49+E64+E76+E80</f>
        <v>211610339</v>
      </c>
      <c r="F81" s="54">
        <f t="shared" si="17"/>
        <v>211560339</v>
      </c>
      <c r="G81" s="54">
        <f t="shared" si="17"/>
        <v>118704284</v>
      </c>
      <c r="H81" s="54">
        <f t="shared" si="17"/>
        <v>19320792</v>
      </c>
      <c r="I81" s="54">
        <f t="shared" si="17"/>
        <v>0</v>
      </c>
      <c r="J81" s="54">
        <f t="shared" si="17"/>
        <v>11402573</v>
      </c>
      <c r="K81" s="54">
        <f t="shared" si="17"/>
        <v>6684995</v>
      </c>
      <c r="L81" s="54">
        <f t="shared" si="17"/>
        <v>4717578</v>
      </c>
      <c r="M81" s="54">
        <f t="shared" si="17"/>
        <v>177200</v>
      </c>
      <c r="N81" s="54">
        <f t="shared" si="17"/>
        <v>15500</v>
      </c>
      <c r="O81" s="54">
        <f t="shared" si="17"/>
        <v>6684995</v>
      </c>
      <c r="P81" s="54">
        <f t="shared" si="17"/>
        <v>223012912</v>
      </c>
    </row>
    <row r="82" spans="3:16" ht="15.75" customHeight="1">
      <c r="C82" s="9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3:16" ht="33" customHeight="1">
      <c r="C83" s="5"/>
      <c r="D83" s="1" t="s">
        <v>121</v>
      </c>
      <c r="E83" s="6"/>
      <c r="F83" s="6"/>
      <c r="G83" s="6"/>
      <c r="H83" s="6"/>
      <c r="I83" s="6"/>
      <c r="J83" s="6"/>
      <c r="K83" s="6"/>
      <c r="L83" s="6"/>
      <c r="M83" s="6" t="s">
        <v>147</v>
      </c>
      <c r="N83" s="6"/>
      <c r="O83" s="6"/>
      <c r="P83" s="7"/>
    </row>
    <row r="84" spans="3:16" ht="12.75">
      <c r="C84" s="5"/>
      <c r="D84" s="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7"/>
    </row>
    <row r="85" spans="3:16" ht="12.75">
      <c r="C85" s="5"/>
      <c r="D85" s="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7"/>
    </row>
    <row r="86" spans="3:16" ht="12.75">
      <c r="C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4"/>
    </row>
    <row r="87" spans="3:16" ht="12.75">
      <c r="C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</row>
    <row r="88" spans="3:16" ht="12.75">
      <c r="C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</row>
    <row r="89" spans="3:16" ht="12.75">
      <c r="C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</row>
    <row r="90" spans="3:16" ht="12.75">
      <c r="C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3:16" ht="12.75">
      <c r="C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3:16" ht="12.75">
      <c r="C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3:16" ht="12.75">
      <c r="C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3:16" ht="12.75">
      <c r="C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3:16" ht="12.75">
      <c r="C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</row>
    <row r="96" spans="3:16" ht="12.75">
      <c r="C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</row>
    <row r="97" spans="3:16" ht="12.75">
      <c r="C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</row>
    <row r="98" spans="3:16" ht="12.75">
      <c r="C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</row>
    <row r="99" spans="3:16" ht="12.75">
      <c r="C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3:16" ht="12.75">
      <c r="C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3:16" ht="12.75">
      <c r="C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ht="12.75">
      <c r="C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ht="12.75">
      <c r="C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.75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.75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.75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2.75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2.75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2.75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2.75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2.75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</sheetData>
  <sheetProtection/>
  <mergeCells count="25">
    <mergeCell ref="N1:P1"/>
    <mergeCell ref="J9:J11"/>
    <mergeCell ref="L9:L11"/>
    <mergeCell ref="M9:N9"/>
    <mergeCell ref="M10:M11"/>
    <mergeCell ref="D4:O4"/>
    <mergeCell ref="I9:I11"/>
    <mergeCell ref="J8:O8"/>
    <mergeCell ref="P8:P11"/>
    <mergeCell ref="E9:E11"/>
    <mergeCell ref="A6:B6"/>
    <mergeCell ref="A5:B5"/>
    <mergeCell ref="A81:D81"/>
    <mergeCell ref="C8:C11"/>
    <mergeCell ref="A8:A11"/>
    <mergeCell ref="B8:B11"/>
    <mergeCell ref="D8:D11"/>
    <mergeCell ref="N10:N11"/>
    <mergeCell ref="O9:O11"/>
    <mergeCell ref="G9:H9"/>
    <mergeCell ref="G10:G11"/>
    <mergeCell ref="H10:H11"/>
    <mergeCell ref="E8:I8"/>
    <mergeCell ref="F9:F11"/>
    <mergeCell ref="K9:K11"/>
  </mergeCells>
  <printOptions/>
  <pageMargins left="0.1968503937007874" right="0.1968503937007874" top="0.7874015748031497" bottom="0.7874015748031497" header="0.5118110236220472" footer="0.5118110236220472"/>
  <pageSetup fitToHeight="3" fitToWidth="1" horizontalDpi="600" verticalDpi="600" orientation="landscape" paperSize="9" scale="72" r:id="rId1"/>
  <rowBreaks count="1" manualBreakCount="1"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2024-01-10T06:59:27Z</cp:lastPrinted>
  <dcterms:created xsi:type="dcterms:W3CDTF">1996-10-08T23:32:33Z</dcterms:created>
  <dcterms:modified xsi:type="dcterms:W3CDTF">2024-01-10T11:47:16Z</dcterms:modified>
  <cp:category/>
  <cp:version/>
  <cp:contentType/>
  <cp:contentStatus/>
</cp:coreProperties>
</file>