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  Литвиненко\Бюджет\2024 рік\Готовий бюджет\"/>
    </mc:Choice>
  </mc:AlternateContent>
  <bookViews>
    <workbookView xWindow="0" yWindow="5790" windowWidth="7500" windowHeight="5265"/>
  </bookViews>
  <sheets>
    <sheet name="Лист1" sheetId="1" r:id="rId1"/>
  </sheets>
  <definedNames>
    <definedName name="_xlnm.Print_Area" localSheetId="0">Лист1!$A$1:$F$121</definedName>
  </definedNames>
  <calcPr calcId="162913"/>
</workbook>
</file>

<file path=xl/calcChain.xml><?xml version="1.0" encoding="utf-8"?>
<calcChain xmlns="http://schemas.openxmlformats.org/spreadsheetml/2006/main">
  <c r="D60" i="1" l="1"/>
  <c r="D61" i="1"/>
  <c r="E81" i="1" l="1"/>
  <c r="F81" i="1"/>
  <c r="F79" i="1"/>
  <c r="F78" i="1" s="1"/>
  <c r="F77" i="1" s="1"/>
  <c r="E79" i="1"/>
  <c r="E78" i="1" s="1"/>
  <c r="C80" i="1"/>
  <c r="C79" i="1" l="1"/>
  <c r="E77" i="1"/>
  <c r="C77" i="1" s="1"/>
  <c r="C78" i="1"/>
  <c r="G92" i="1"/>
  <c r="G93" i="1"/>
  <c r="E92" i="1"/>
  <c r="F92" i="1"/>
  <c r="D92" i="1"/>
  <c r="C100" i="1"/>
  <c r="C89" i="1" l="1"/>
  <c r="D88" i="1"/>
  <c r="C88" i="1" s="1"/>
  <c r="C91" i="1"/>
  <c r="G110" i="1" l="1"/>
  <c r="D90" i="1"/>
  <c r="C116" i="1"/>
  <c r="C115" i="1"/>
  <c r="G101" i="1"/>
  <c r="C109" i="1"/>
  <c r="C87" i="1" l="1"/>
  <c r="D86" i="1"/>
  <c r="C86" i="1" s="1"/>
  <c r="C69" i="1" l="1"/>
  <c r="C27" i="1"/>
  <c r="D26" i="1"/>
  <c r="C74" i="1"/>
  <c r="D84" i="1"/>
  <c r="D83" i="1" s="1"/>
  <c r="E90" i="1"/>
  <c r="F90" i="1"/>
  <c r="C110" i="1"/>
  <c r="C101" i="1"/>
  <c r="C94" i="1"/>
  <c r="C96" i="1"/>
  <c r="D35" i="1"/>
  <c r="C35" i="1" s="1"/>
  <c r="C37" i="1"/>
  <c r="C36" i="1"/>
  <c r="C19" i="1"/>
  <c r="D28" i="1"/>
  <c r="C28" i="1" s="1"/>
  <c r="C76" i="1"/>
  <c r="F75" i="1"/>
  <c r="E75" i="1"/>
  <c r="C75" i="1" s="1"/>
  <c r="F71" i="1"/>
  <c r="E71" i="1"/>
  <c r="E70" i="1" s="1"/>
  <c r="E60" i="1" s="1"/>
  <c r="C108" i="1"/>
  <c r="C29" i="1"/>
  <c r="E18" i="1"/>
  <c r="F18" i="1"/>
  <c r="F17" i="1" s="1"/>
  <c r="D18" i="1"/>
  <c r="C20" i="1"/>
  <c r="C106" i="1"/>
  <c r="C114" i="1"/>
  <c r="C104" i="1"/>
  <c r="C105" i="1"/>
  <c r="C107" i="1"/>
  <c r="C117" i="1"/>
  <c r="C103" i="1"/>
  <c r="C112" i="1"/>
  <c r="C113" i="1"/>
  <c r="C111" i="1"/>
  <c r="C102" i="1"/>
  <c r="D39" i="1"/>
  <c r="C39" i="1" s="1"/>
  <c r="D71" i="1"/>
  <c r="C73" i="1"/>
  <c r="C72" i="1"/>
  <c r="C58" i="1"/>
  <c r="C59" i="1"/>
  <c r="C57" i="1"/>
  <c r="D56" i="1"/>
  <c r="D55" i="1" s="1"/>
  <c r="E56" i="1"/>
  <c r="E55" i="1" s="1"/>
  <c r="F56" i="1"/>
  <c r="F55" i="1" s="1"/>
  <c r="C64" i="1"/>
  <c r="C65" i="1"/>
  <c r="C63" i="1"/>
  <c r="C34" i="1"/>
  <c r="C33" i="1" s="1"/>
  <c r="C32" i="1"/>
  <c r="C31" i="1" s="1"/>
  <c r="D33" i="1"/>
  <c r="E33" i="1"/>
  <c r="F33" i="1"/>
  <c r="F31" i="1"/>
  <c r="F30" i="1" s="1"/>
  <c r="E23" i="1"/>
  <c r="F23" i="1"/>
  <c r="D31" i="1"/>
  <c r="E31" i="1"/>
  <c r="E30" i="1" s="1"/>
  <c r="D23" i="1"/>
  <c r="C24" i="1"/>
  <c r="C23" i="1" s="1"/>
  <c r="D49" i="1"/>
  <c r="D51" i="1"/>
  <c r="E49" i="1"/>
  <c r="F49" i="1"/>
  <c r="F51" i="1"/>
  <c r="F38" i="1"/>
  <c r="C50" i="1"/>
  <c r="C49" i="1" s="1"/>
  <c r="C41" i="1"/>
  <c r="C42" i="1"/>
  <c r="C43" i="1"/>
  <c r="C44" i="1"/>
  <c r="C45" i="1"/>
  <c r="C46" i="1"/>
  <c r="C47" i="1"/>
  <c r="C48" i="1"/>
  <c r="C40" i="1"/>
  <c r="E51" i="1"/>
  <c r="C52" i="1"/>
  <c r="C53" i="1"/>
  <c r="C54" i="1"/>
  <c r="C67" i="1"/>
  <c r="C68" i="1"/>
  <c r="E66" i="1"/>
  <c r="F66" i="1"/>
  <c r="D66" i="1"/>
  <c r="C98" i="1"/>
  <c r="E84" i="1"/>
  <c r="F84" i="1"/>
  <c r="C99" i="1"/>
  <c r="D62" i="1"/>
  <c r="C62" i="1" s="1"/>
  <c r="C97" i="1"/>
  <c r="C95" i="1"/>
  <c r="C93" i="1"/>
  <c r="C85" i="1"/>
  <c r="C21" i="1"/>
  <c r="C22" i="1"/>
  <c r="D70" i="1"/>
  <c r="C56" i="1" l="1"/>
  <c r="C55" i="1" s="1"/>
  <c r="C71" i="1"/>
  <c r="F16" i="1"/>
  <c r="D81" i="1"/>
  <c r="F70" i="1"/>
  <c r="F60" i="1" s="1"/>
  <c r="E83" i="1"/>
  <c r="E82" i="1" s="1"/>
  <c r="E38" i="1"/>
  <c r="E17" i="1"/>
  <c r="E16" i="1" s="1"/>
  <c r="D82" i="1"/>
  <c r="C84" i="1"/>
  <c r="C90" i="1"/>
  <c r="C92" i="1"/>
  <c r="F83" i="1"/>
  <c r="F82" i="1" s="1"/>
  <c r="D25" i="1"/>
  <c r="C25" i="1" s="1"/>
  <c r="C66" i="1"/>
  <c r="C51" i="1"/>
  <c r="C38" i="1" s="1"/>
  <c r="C26" i="1"/>
  <c r="D17" i="1"/>
  <c r="D30" i="1"/>
  <c r="C30" i="1"/>
  <c r="D38" i="1"/>
  <c r="C70" i="1"/>
  <c r="C18" i="1"/>
  <c r="E118" i="1" l="1"/>
  <c r="F118" i="1"/>
  <c r="C82" i="1"/>
  <c r="C83" i="1"/>
  <c r="C17" i="1"/>
  <c r="D16" i="1"/>
  <c r="C61" i="1"/>
  <c r="C60" i="1"/>
  <c r="C16" i="1"/>
  <c r="C81" i="1" l="1"/>
  <c r="D118" i="1"/>
  <c r="C118" i="1" s="1"/>
</calcChain>
</file>

<file path=xl/sharedStrings.xml><?xml version="1.0" encoding="utf-8"?>
<sst xmlns="http://schemas.openxmlformats.org/spreadsheetml/2006/main" count="119" uniqueCount="117">
  <si>
    <t>КОД</t>
  </si>
  <si>
    <t>Спеціальний фонд</t>
  </si>
  <si>
    <t>Податкові надходження</t>
  </si>
  <si>
    <t>Від органів державного управління</t>
  </si>
  <si>
    <t>Загальний фонд</t>
  </si>
  <si>
    <t>Податки на доходи, податки на прибуток, податки на збільшення ринкової вартості  </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</si>
  <si>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</si>
  <si>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</si>
  <si>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</si>
  <si>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Плата за послуги, що надаються бюджетними установами згідно з їх основною діяльністю </t>
  </si>
  <si>
    <t>Податок та збір на доходи  фізичних осіб</t>
  </si>
  <si>
    <t>Надходження від плати за послуги, що надаються бюджетними установами згідно із законодавством </t>
  </si>
  <si>
    <t>Найменування згідно
 з класифікацією доходів бюджету</t>
  </si>
  <si>
    <t>Базова дотація</t>
  </si>
  <si>
    <r>
      <t>Власні надходження бюджетних установ</t>
    </r>
    <r>
      <rPr>
        <sz val="12"/>
        <rFont val="Times New Roman"/>
        <family val="1"/>
        <charset val="204"/>
      </rPr>
      <t xml:space="preserve">  </t>
    </r>
  </si>
  <si>
    <r>
      <t xml:space="preserve">Офіційні трансферти </t>
    </r>
    <r>
      <rPr>
        <sz val="12"/>
        <rFont val="Times New Roman"/>
        <family val="1"/>
        <charset val="204"/>
      </rPr>
      <t> </t>
    </r>
  </si>
  <si>
    <t>Адміністративні збори та платежі, доходи від некомерційної господарської діяльності </t>
  </si>
  <si>
    <t>Плата за надання адміністративних послуг</t>
  </si>
  <si>
    <t>Адміністративний збір за проведення державної реєстрації юридичних осіб, фізичних осіб – підприємців та громадських формувань</t>
  </si>
  <si>
    <t>Адміністративний збір за державну реєстрацію речових прав на нерухоме майно та їх обтяжень</t>
  </si>
  <si>
    <t xml:space="preserve">        </t>
  </si>
  <si>
    <t>Дотації з державного бюджету місцевим бюджетам </t>
  </si>
  <si>
    <t>Субвенції  з місцевих бюджетів іншим місцевим бюджетам</t>
  </si>
  <si>
    <r>
      <t xml:space="preserve">Інші субвенції з місцевого бюджету   </t>
    </r>
    <r>
      <rPr>
        <sz val="12"/>
        <rFont val="Times New Roman"/>
        <family val="1"/>
        <charset val="204"/>
      </rPr>
      <t>в тому числі:</t>
    </r>
  </si>
  <si>
    <t>Плата за надання інших адміністративних послуг</t>
  </si>
  <si>
    <t>Усього доходів (без урахування міжбюджетних трансфертів)</t>
  </si>
  <si>
    <t>Разом доходів:</t>
  </si>
  <si>
    <t>Х</t>
  </si>
  <si>
    <t>Усього</t>
  </si>
  <si>
    <t>у тому числі бюджет розвитку</t>
  </si>
  <si>
    <t>(грн.)</t>
  </si>
  <si>
    <t>Додаток 1</t>
  </si>
  <si>
    <t xml:space="preserve">до рішення міської ради </t>
  </si>
  <si>
    <t>Податок на прибуток підприємств</t>
  </si>
  <si>
    <t xml:space="preserve">Податок на прибуток підприємств та фінансових установ комунальної власності </t>
  </si>
  <si>
    <t>Внутрішні податки на товари та послуги</t>
  </si>
  <si>
    <t xml:space="preserve">Акцизний податок з вироблених в Україні підакцизних товарів (продукції) </t>
  </si>
  <si>
    <t>Пальне</t>
  </si>
  <si>
    <t xml:space="preserve">Акцизний податок з ввезених на митну територію України підакцизних товарів (продукції) </t>
  </si>
  <si>
    <t xml:space="preserve">Акцизний податок з реалізації суб'єктами господарювання роздрібної торгівлі підакцизних товарів </t>
  </si>
  <si>
    <t>Туристичний збір</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</si>
  <si>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</si>
  <si>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</si>
  <si>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</si>
  <si>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</si>
  <si>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 xml:space="preserve">Земельний податок з юридичних осіб </t>
  </si>
  <si>
    <t xml:space="preserve">Орендна плата з юридичних осіб </t>
  </si>
  <si>
    <t xml:space="preserve">Земельний податок з фізичних осіб </t>
  </si>
  <si>
    <t xml:space="preserve">Орендна плата з фізичних осіб </t>
  </si>
  <si>
    <t>Транспортний податок з юридичних осіб </t>
  </si>
  <si>
    <t xml:space="preserve">Туристичний збір, сплачений фізичними особами </t>
  </si>
  <si>
    <t>Єдиний податок</t>
  </si>
  <si>
    <t xml:space="preserve">Єдиний податок з юридичних осіб </t>
  </si>
  <si>
    <t xml:space="preserve">Єдиний податок з фізичних осіб </t>
  </si>
  <si>
    <t>Неподаткові надходження  </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</si>
  <si>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</si>
  <si>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</si>
  <si>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Державне мито</t>
  </si>
  <si>
    <t xml:space="preserve">Державне мито, що сплачується за місцем розгляду та оформлення документів, у тому числі за оформлення документів на спадщину і дарування  </t>
  </si>
  <si>
    <t xml:space="preserve">Державне мито, пов'язане з видачею та оформленням закордонних паспортів (посвідок) та паспортів громадян України  </t>
  </si>
  <si>
    <t>Інші податки та збори </t>
  </si>
  <si>
    <t>Екологічний податок </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</si>
  <si>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</si>
  <si>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 xml:space="preserve">Надходження від скидів забруднюючих речовин безпосередньо у водні об'єкти </t>
  </si>
  <si>
    <t xml:space="preserve">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</si>
  <si>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 xml:space="preserve">Податок на майно </t>
  </si>
  <si>
    <t xml:space="preserve">                                                                                                     (код бюджету)</t>
  </si>
  <si>
    <t>Місцеві податки та збори, що сплачуються  (перераховуються) згідно з Податковим кодексом України</t>
  </si>
  <si>
    <t>Плата за оренду майна бюджетних установ, що здійснюється відповідно до Закону України "Про оренду державного та комунального майна"</t>
  </si>
  <si>
    <t>Начальник фінансового управління міської ради                                                                              Тетяна ЛИТВИНЕНКО</t>
  </si>
  <si>
    <t>Рентна плата та плата за використання інших природних ресурсів </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</si>
  <si>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</si>
  <si>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</si>
  <si>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</si>
  <si>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</si>
  <si>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що виписуються комунальним некомерційним підприємством "Новоодеська багатопрофільна лікарня"</t>
  </si>
  <si>
    <t xml:space="preserve">субвенції з бюджету Костянтинівської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"Новоодеський центр первинної медико - санітарної допомоги" </t>
  </si>
  <si>
    <t>субвенція з бюджету Сухоєланецької сільської територіальної громади на оплату комунальних послуг та енергоносіїв комунального некомерційного підприємства "Новоодеський центр первинної медико - санітарної допомоги"</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</si>
  <si>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згідно рецептів лікарів, що виписуються комунальним некомерційним підприємством "Новоодеський  центр первинної медико - санітарної допомоги"</t>
  </si>
  <si>
    <t xml:space="preserve">субвенція з бюджету Сухоєланецької сільської територіальної громади на здійснення видатків у сфері охорони здоров'я, зокрема фінансування послуг, що надаються комунальним некомерційним підприємством "Новоодеський центр первинної медико - санітарної допомоги" на забезпечення осіб з інвалідністю технічними засобами та виробами медичного призначення  </t>
  </si>
  <si>
    <t>Надходження бюджетних установ від реалізації в установленому порядку майна (крім нерухомого майна) </t>
  </si>
  <si>
    <t>Інші джерела власних надходжень бюджетних установ  </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</si>
  <si>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</si>
  <si>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</si>
  <si>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субвенція з бюджету Костянтинівської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</si>
  <si>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 xml:space="preserve">субвенції з бюджету Сухоєланецької сільської територіальної громади на здійснення видатків у сфері охорони здоров'я, зокрема на фінансування заходів з проведення медичних оглядів призовників на строкову військову службу, службу у військовому резерві та військовозобов'язаних, які здійснюються комунальним некомерційним підприємством "Новоодеська багатопрофільна лікарня"  </t>
  </si>
  <si>
    <t xml:space="preserve">субвенція з бюджету Костянтинівської сільської територіальної громади на фінансування послуг, які надаються комунальною установою "Трудовий архів" Новоодеської міської ради </t>
  </si>
  <si>
    <t xml:space="preserve">субвенція з бюджету Сухоєланецької сільської територіальної громади на фінансування послуг, які надаються комунальною установою "Трудовий архів" Новоодеської міської ради </t>
  </si>
  <si>
    <t>Податок на доходи фізичних осіб у вигляді мінімального податкового зобов'язання, що підлягає сплаті фізичними особами</t>
  </si>
  <si>
    <t>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t>
  </si>
  <si>
    <t>Доходи бюджету Новоодеської міської територіальної громади  на 2024 рік</t>
  </si>
  <si>
    <t>Субвенції з державного бюджету місцевим бюджетам</t>
  </si>
  <si>
    <t>Освітня субвенція з державного бюджету місцевим бюджетам </t>
  </si>
  <si>
    <t>субвенція з бюджету Костянтинівської сільської територіальної громади на оплату комунальних послуг та енергоносіїв закладів охорони здоров',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 - санітарної допомоги"</t>
  </si>
  <si>
    <t xml:space="preserve">субвенції з бюджету Костянтинівської сільської територіальної громади на здійснення видатків у сфері охорони здоров'я, зокрема на забезпечення  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 - санітарної допомоги" </t>
  </si>
  <si>
    <t>субвенція з бюджету Костянтинівської сільської територіальної громади на здійснення видатків у сфері охорони здоров'я, зокрема на відшкодування аптечними закладами вартості лікарських засобів пільговій категорії населення згідно рецептів, що виписуються комунальним некомерційним підприємством "Новоодеська багатопрофільна лікарня"</t>
  </si>
  <si>
    <t xml:space="preserve">субвенції з бюджету Костянтинівської сільської територіальної громади на здійснення видатків у сфері охорони здоров'я, зокрема 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комунальним некомерційним підприємством "Новоодеська багатопрофільна лікарня"  </t>
  </si>
  <si>
    <t>субвенції з бюджету Костянтинівської сільської територіальної громади на здійснення видатків у сфері охорони здоров'я, зокрема фінансування послуг, що надаються комунальним некомерційним підприємством "Новоодеський  центр первинної медико - санітарної допомоги" на забезпечення технічними засобами та виробами медичного призначення</t>
  </si>
  <si>
    <t xml:space="preserve">субвенції з бюджету Костянтинівської сільської територіальної громади на здійснення видатків у сфері охорони здоров'я, зокрема на оплату праці з нарахуваннями медичним працівникам Пунктів здоров'я с. Костянтинівка, с. Новоінгулка комунального некомерційного підприємства "Новоодеський  центр первинної медико - санітарної допомоги" </t>
  </si>
  <si>
    <t>субвенція з бюджету Сухоєланецької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</si>
  <si>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 xml:space="preserve">субвенції з бюджету Сухоєланецької сільської територіальної громади на здійснення видатків у сфері охорони здоров'я, зокрема на оплату праці з нарахуваннями медичним працівникам Пунктів здоров'я сіл Антонівка, Новошмідтівка та Ульянівка комунального некомерційного підприємства "Новоодеський  центр первинної медико - санітарної допомоги" </t>
  </si>
  <si>
    <t>Субвенція з місцевого бюджету на здійснення переданих видатків у сфері освіти за рахунок коштів освітньої субвенції</t>
  </si>
  <si>
    <t>Дотації з місцевих бюджетів іншим місцевим бюджетам</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</si>
  <si>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</si>
  <si>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 xml:space="preserve">субвенція з обласного бюджету місцевим бюджетам для надання щомісячної матеріальної допомоги учасникам бойових дій у роки Другої світової війни         </t>
  </si>
  <si>
    <t>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</si>
  <si>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</si>
  <si>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</si>
  <si>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Доходи від операцій з капіталом</t>
  </si>
  <si>
    <t>Кошти від продажу землі і нематеріальних активів</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</si>
  <si>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</si>
  <si>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Кошти від продажу землі</t>
  </si>
  <si>
    <t>Рентна плата за спеціальне використання лісових ресурсів</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</si>
  <si>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</si>
  <si>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від 19 грудня 2023 року № 9</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</si>
  <si>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тютюну,рідин, що використовуються в електронних сигаретах, що оподатковується згідно з підпунктом 213.1.14 пункту 213.1 статті 213 Податкового кодексу України</t>
  </si>
  <si>
    <t xml:space="preserve">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</si>
</sst>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00"/>
    <numFmt numFmtId="166" formatCode="#0.00"/>
  </numFmts>
  <fonts count="11" x14ac:knownFonts="1">
    <font>
      <sz val="10"/>
      <name val="Arial Cyr"/>
      <charset val="204"/>
    </font>
    <font>
      <sz val="11"/>
      <color theme="1"/>
      <name val="Calibri"/>
      <family val="2"/>
      <charset val="204"/>
      <scheme val="minor"/>
    </font>
    <font>
      <sz val="10"/>
      <name val="Times New Roman"/>
      <family val="1"/>
      <charset val="204"/>
    </font>
    <font>
      <sz val="12"/>
      <name val="Times New Roman"/>
      <family val="1"/>
      <charset val="204"/>
    </font>
    <font>
      <sz val="9"/>
      <name val="Times New Roman"/>
      <family val="1"/>
      <charset val="204"/>
    </font>
    <font>
      <b/>
      <sz val="12"/>
      <name val="Times New Roman"/>
      <family val="1"/>
      <charset val="204"/>
    </font>
    <font>
      <b/>
      <sz val="9"/>
      <name val="Times New Roman"/>
      <family val="1"/>
      <charset val="204"/>
    </font>
    <font>
      <sz val="11"/>
      <name val="Times New Roman"/>
      <family val="1"/>
      <charset val="204"/>
    </font>
    <font>
      <b/>
      <sz val="14"/>
      <name val="Times New Roman"/>
      <family val="1"/>
      <charset val="204"/>
    </font>
    <font>
      <b/>
      <u/>
      <sz val="12"/>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52">
    <xf numFmtId="0" fontId="0" fillId="0" borderId="0" xfId="0"/>
    <xf numFmtId="0" fontId="4" fillId="0" borderId="0" xfId="0" applyFont="1"/>
    <xf numFmtId="0" fontId="2" fillId="0" borderId="0" xfId="0" applyFont="1"/>
    <xf numFmtId="0" fontId="4" fillId="0" borderId="0" xfId="0" applyFont="1" applyAlignment="1"/>
    <xf numFmtId="0" fontId="5" fillId="0" borderId="0" xfId="0" applyFont="1" applyAlignment="1"/>
    <xf numFmtId="0" fontId="3" fillId="0" borderId="0" xfId="0" applyFont="1"/>
    <xf numFmtId="0" fontId="4" fillId="0" borderId="0" xfId="0" applyFont="1" applyBorder="1"/>
    <xf numFmtId="0" fontId="6" fillId="0" borderId="0" xfId="0" applyFont="1" applyBorder="1"/>
    <xf numFmtId="164" fontId="6" fillId="0" borderId="0" xfId="0" applyNumberFormat="1" applyFont="1" applyBorder="1"/>
    <xf numFmtId="165" fontId="6" fillId="0" borderId="0" xfId="0" applyNumberFormat="1" applyFont="1" applyBorder="1"/>
    <xf numFmtId="0" fontId="5" fillId="0" borderId="1" xfId="0" applyFont="1" applyFill="1" applyBorder="1"/>
    <xf numFmtId="0" fontId="3" fillId="0" borderId="1" xfId="0" applyFont="1" applyBorder="1"/>
    <xf numFmtId="0" fontId="3" fillId="0" borderId="1" xfId="0" applyFont="1" applyFill="1" applyBorder="1"/>
    <xf numFmtId="0" fontId="5" fillId="0" borderId="1" xfId="0" applyFont="1" applyFill="1" applyBorder="1" applyAlignment="1">
      <alignment horizontal="left"/>
    </xf>
    <xf numFmtId="0" fontId="3" fillId="0" borderId="1" xfId="0" applyFont="1" applyBorder="1" applyAlignment="1">
      <alignment wrapText="1"/>
    </xf>
    <xf numFmtId="0" fontId="5" fillId="0" borderId="1" xfId="0" applyFont="1" applyBorder="1"/>
    <xf numFmtId="0" fontId="5" fillId="0" borderId="1" xfId="0" applyFont="1" applyBorder="1" applyAlignment="1">
      <alignment wrapText="1"/>
    </xf>
    <xf numFmtId="0" fontId="2" fillId="0" borderId="0" xfId="0" applyFont="1" applyAlignment="1"/>
    <xf numFmtId="0" fontId="7" fillId="0" borderId="0" xfId="0" applyFont="1"/>
    <xf numFmtId="0" fontId="4" fillId="0" borderId="1" xfId="0" applyFont="1" applyBorder="1" applyAlignment="1">
      <alignment horizontal="center"/>
    </xf>
    <xf numFmtId="2" fontId="4" fillId="0" borderId="0" xfId="0" applyNumberFormat="1" applyFont="1"/>
    <xf numFmtId="0" fontId="5" fillId="0" borderId="1" xfId="0" applyFont="1" applyBorder="1" applyAlignment="1">
      <alignment horizontal="center"/>
    </xf>
    <xf numFmtId="0" fontId="3" fillId="0" borderId="1" xfId="0" applyFont="1" applyFill="1" applyBorder="1" applyAlignment="1">
      <alignment horizontal="justify" vertical="top" wrapText="1"/>
    </xf>
    <xf numFmtId="0" fontId="5" fillId="0" borderId="1" xfId="0" applyFont="1" applyFill="1" applyBorder="1" applyAlignment="1">
      <alignment horizontal="justify" vertical="top" wrapText="1"/>
    </xf>
    <xf numFmtId="0" fontId="5" fillId="0" borderId="1" xfId="0" applyFont="1" applyBorder="1" applyAlignment="1">
      <alignment horizontal="left"/>
    </xf>
    <xf numFmtId="0" fontId="3" fillId="2" borderId="1" xfId="0" applyFont="1" applyFill="1" applyBorder="1"/>
    <xf numFmtId="0" fontId="3" fillId="2" borderId="1" xfId="0" applyFont="1" applyFill="1" applyBorder="1" applyAlignment="1">
      <alignment wrapText="1"/>
    </xf>
    <xf numFmtId="0" fontId="3" fillId="0" borderId="1" xfId="0" applyFont="1" applyBorder="1" applyAlignment="1">
      <alignment horizontal="center"/>
    </xf>
    <xf numFmtId="2" fontId="5" fillId="0" borderId="1" xfId="0" applyNumberFormat="1" applyFont="1" applyBorder="1" applyAlignment="1">
      <alignment horizontal="center"/>
    </xf>
    <xf numFmtId="2" fontId="3" fillId="0" borderId="1" xfId="0" applyNumberFormat="1" applyFont="1" applyBorder="1" applyAlignment="1">
      <alignment horizontal="center"/>
    </xf>
    <xf numFmtId="2" fontId="3" fillId="0" borderId="0" xfId="0" applyNumberFormat="1" applyFont="1" applyAlignment="1">
      <alignment horizontal="center"/>
    </xf>
    <xf numFmtId="0" fontId="3" fillId="0" borderId="1" xfId="0" applyFont="1" applyBorder="1" applyAlignment="1">
      <alignment horizontal="center"/>
    </xf>
    <xf numFmtId="0" fontId="3" fillId="0" borderId="1" xfId="0" applyFont="1" applyBorder="1" applyAlignment="1">
      <alignment horizontal="center"/>
    </xf>
    <xf numFmtId="0" fontId="5" fillId="0" borderId="1" xfId="0" applyFont="1" applyBorder="1" applyAlignment="1">
      <alignment horizontal="center"/>
    </xf>
    <xf numFmtId="0" fontId="10" fillId="0" borderId="1" xfId="1" applyFont="1" applyBorder="1" applyAlignment="1">
      <alignment wrapText="1"/>
    </xf>
    <xf numFmtId="0" fontId="3" fillId="0" borderId="2" xfId="0" applyFont="1" applyFill="1" applyBorder="1"/>
    <xf numFmtId="0" fontId="3" fillId="0" borderId="1" xfId="0" applyFont="1" applyBorder="1" applyAlignment="1">
      <alignment horizontal="center"/>
    </xf>
    <xf numFmtId="0" fontId="5" fillId="0" borderId="1" xfId="0" applyFont="1" applyBorder="1" applyAlignment="1">
      <alignment horizontal="center"/>
    </xf>
    <xf numFmtId="166" fontId="3" fillId="0" borderId="1" xfId="0" applyNumberFormat="1" applyFont="1" applyFill="1" applyBorder="1" applyAlignment="1">
      <alignment horizontal="center"/>
    </xf>
    <xf numFmtId="0" fontId="3" fillId="0" borderId="1" xfId="0" applyFont="1" applyBorder="1" applyAlignment="1">
      <alignment horizontal="center"/>
    </xf>
    <xf numFmtId="0" fontId="5" fillId="0" borderId="1" xfId="0" applyFont="1" applyBorder="1" applyAlignment="1">
      <alignment horizontal="center"/>
    </xf>
    <xf numFmtId="0" fontId="4" fillId="0" borderId="0" xfId="0" applyFont="1" applyAlignment="1">
      <alignment horizontal="center"/>
    </xf>
    <xf numFmtId="0" fontId="3" fillId="0" borderId="0" xfId="0" applyFont="1" applyAlignment="1">
      <alignment horizontal="center"/>
    </xf>
    <xf numFmtId="0" fontId="6" fillId="0" borderId="1" xfId="0" applyFont="1" applyBorder="1" applyAlignment="1">
      <alignment horizontal="center"/>
    </xf>
    <xf numFmtId="0" fontId="5" fillId="0" borderId="1" xfId="0" applyFont="1" applyBorder="1" applyAlignment="1">
      <alignment horizontal="center" wrapText="1"/>
    </xf>
    <xf numFmtId="0" fontId="8" fillId="0" borderId="0" xfId="0" applyFont="1" applyAlignment="1">
      <alignment horizontal="center"/>
    </xf>
    <xf numFmtId="0" fontId="5" fillId="0" borderId="0" xfId="0" applyFont="1" applyAlignment="1">
      <alignment horizontal="center"/>
    </xf>
    <xf numFmtId="0" fontId="3" fillId="0" borderId="1" xfId="0" applyFont="1" applyBorder="1" applyAlignment="1">
      <alignment horizontal="center"/>
    </xf>
    <xf numFmtId="0" fontId="5" fillId="0" borderId="1" xfId="0" applyFont="1"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9" fillId="0" borderId="0" xfId="0" applyFont="1" applyAlignment="1">
      <alignment horizont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
  <sheetViews>
    <sheetView tabSelected="1" view="pageBreakPreview" zoomScale="90" workbookViewId="0">
      <selection activeCell="D61" sqref="D61"/>
    </sheetView>
  </sheetViews>
  <sheetFormatPr defaultRowHeight="12" x14ac:dyDescent="0.2"/>
  <cols>
    <col min="1" max="1" width="11.5703125" style="1" customWidth="1"/>
    <col min="2" max="2" width="71.28515625" style="1" customWidth="1"/>
    <col min="3" max="3" width="14.85546875" style="1" customWidth="1"/>
    <col min="4" max="4" width="14.42578125" style="1" customWidth="1"/>
    <col min="5" max="5" width="11.85546875" style="1" bestFit="1" customWidth="1"/>
    <col min="6" max="6" width="12" style="1" customWidth="1"/>
    <col min="7" max="8" width="11.140625" style="1" bestFit="1" customWidth="1"/>
    <col min="9" max="16384" width="9.140625" style="1"/>
  </cols>
  <sheetData>
    <row r="1" spans="1:8" ht="15" customHeight="1" x14ac:dyDescent="0.2">
      <c r="D1" s="2" t="s">
        <v>31</v>
      </c>
    </row>
    <row r="2" spans="1:8" hidden="1" x14ac:dyDescent="0.2"/>
    <row r="3" spans="1:8" ht="12.75" x14ac:dyDescent="0.2">
      <c r="B3" s="17"/>
      <c r="C3" s="17"/>
      <c r="D3" s="17" t="s">
        <v>32</v>
      </c>
      <c r="E3" s="17"/>
    </row>
    <row r="4" spans="1:8" ht="12.75" x14ac:dyDescent="0.2">
      <c r="B4" s="17"/>
      <c r="C4" s="17"/>
      <c r="D4" s="17" t="s">
        <v>114</v>
      </c>
      <c r="E4" s="17"/>
    </row>
    <row r="5" spans="1:8" ht="15" x14ac:dyDescent="0.25">
      <c r="C5" s="2"/>
      <c r="D5" s="18"/>
    </row>
    <row r="6" spans="1:8" ht="12.75" x14ac:dyDescent="0.2">
      <c r="D6" s="2"/>
    </row>
    <row r="7" spans="1:8" ht="18.75" x14ac:dyDescent="0.3">
      <c r="B7" s="45" t="s">
        <v>90</v>
      </c>
      <c r="C7" s="45"/>
      <c r="D7" s="45"/>
      <c r="E7" s="45"/>
      <c r="F7" s="3"/>
      <c r="G7" s="3"/>
      <c r="H7" s="3"/>
    </row>
    <row r="8" spans="1:8" ht="13.5" customHeight="1" x14ac:dyDescent="0.25">
      <c r="B8" s="46" t="s">
        <v>20</v>
      </c>
      <c r="C8" s="46"/>
      <c r="D8" s="46"/>
      <c r="E8" s="4"/>
      <c r="F8" s="3"/>
      <c r="G8" s="3"/>
      <c r="H8" s="3"/>
    </row>
    <row r="9" spans="1:8" ht="15.75" hidden="1" x14ac:dyDescent="0.25">
      <c r="B9" s="5"/>
      <c r="C9" s="5"/>
      <c r="D9" s="5"/>
      <c r="E9" s="5"/>
    </row>
    <row r="10" spans="1:8" ht="15.75" x14ac:dyDescent="0.25">
      <c r="A10" s="51">
        <v>1455000000</v>
      </c>
      <c r="B10" s="51"/>
      <c r="C10" s="51"/>
      <c r="D10" s="51"/>
      <c r="E10" s="51"/>
    </row>
    <row r="11" spans="1:8" x14ac:dyDescent="0.2">
      <c r="B11" s="3" t="s">
        <v>66</v>
      </c>
      <c r="C11" s="3"/>
      <c r="D11" s="3"/>
      <c r="E11" s="3"/>
      <c r="F11" s="1" t="s">
        <v>30</v>
      </c>
    </row>
    <row r="12" spans="1:8" ht="15.75" customHeight="1" x14ac:dyDescent="0.25">
      <c r="A12" s="43" t="s">
        <v>0</v>
      </c>
      <c r="B12" s="44" t="s">
        <v>12</v>
      </c>
      <c r="C12" s="44" t="s">
        <v>28</v>
      </c>
      <c r="D12" s="44" t="s">
        <v>4</v>
      </c>
      <c r="E12" s="48" t="s">
        <v>1</v>
      </c>
      <c r="F12" s="48"/>
    </row>
    <row r="13" spans="1:8" ht="15.75" customHeight="1" x14ac:dyDescent="0.2">
      <c r="A13" s="43"/>
      <c r="B13" s="47"/>
      <c r="C13" s="44"/>
      <c r="D13" s="44"/>
      <c r="E13" s="49" t="s">
        <v>28</v>
      </c>
      <c r="F13" s="50" t="s">
        <v>29</v>
      </c>
    </row>
    <row r="14" spans="1:8" ht="24" customHeight="1" x14ac:dyDescent="0.2">
      <c r="A14" s="43"/>
      <c r="B14" s="47"/>
      <c r="C14" s="44"/>
      <c r="D14" s="44"/>
      <c r="E14" s="49"/>
      <c r="F14" s="50"/>
    </row>
    <row r="15" spans="1:8" x14ac:dyDescent="0.2">
      <c r="A15" s="19">
        <v>1</v>
      </c>
      <c r="B15" s="19">
        <v>2</v>
      </c>
      <c r="C15" s="19">
        <v>3</v>
      </c>
      <c r="D15" s="19">
        <v>4</v>
      </c>
      <c r="E15" s="19">
        <v>5</v>
      </c>
      <c r="F15" s="19">
        <v>6</v>
      </c>
    </row>
    <row r="16" spans="1:8" ht="15.75" x14ac:dyDescent="0.25">
      <c r="A16" s="15">
        <v>10000000</v>
      </c>
      <c r="B16" s="24" t="s">
        <v>2</v>
      </c>
      <c r="C16" s="28">
        <f>C17+C30+C38+C55+C25</f>
        <v>101228124</v>
      </c>
      <c r="D16" s="28">
        <f>D17+D30+D38+D55+D25</f>
        <v>101178106</v>
      </c>
      <c r="E16" s="28">
        <f>E17+E30+E38+E55+E25</f>
        <v>50018</v>
      </c>
      <c r="F16" s="28">
        <f>F17+F30+F38+F55+F25</f>
        <v>0</v>
      </c>
    </row>
    <row r="17" spans="1:7" ht="31.5" x14ac:dyDescent="0.25">
      <c r="A17" s="15">
        <v>11000000</v>
      </c>
      <c r="B17" s="16" t="s">
        <v>5</v>
      </c>
      <c r="C17" s="28">
        <f t="shared" ref="C17:C22" si="0">D17+E17</f>
        <v>61617626</v>
      </c>
      <c r="D17" s="28">
        <f>D18+D23</f>
        <v>61617626</v>
      </c>
      <c r="E17" s="28">
        <f>E18+E23</f>
        <v>0</v>
      </c>
      <c r="F17" s="28">
        <f>F18+F23</f>
        <v>0</v>
      </c>
    </row>
    <row r="18" spans="1:7" ht="15.75" x14ac:dyDescent="0.25">
      <c r="A18" s="15">
        <v>11010000</v>
      </c>
      <c r="B18" s="10" t="s">
        <v>10</v>
      </c>
      <c r="C18" s="28">
        <f t="shared" si="0"/>
        <v>61616126</v>
      </c>
      <c r="D18" s="28">
        <f>D19+D21+D22+D20</f>
        <v>61616126</v>
      </c>
      <c r="E18" s="28">
        <f>E19+E21+E22+E20</f>
        <v>0</v>
      </c>
      <c r="F18" s="28">
        <f>F19+F21+F22+F20</f>
        <v>0</v>
      </c>
      <c r="G18" s="20"/>
    </row>
    <row r="19" spans="1:7" ht="31.5" x14ac:dyDescent="0.25">
      <c r="A19" s="11">
        <v>11010100</v>
      </c>
      <c r="B19" s="14" t="s">
        <v>6</v>
      </c>
      <c r="C19" s="29">
        <f t="shared" si="0"/>
        <v>41844770</v>
      </c>
      <c r="D19" s="29">
        <v>41844770</v>
      </c>
      <c r="E19" s="27"/>
      <c r="F19" s="27"/>
    </row>
    <row r="20" spans="1:7" ht="33" customHeight="1" x14ac:dyDescent="0.25">
      <c r="A20" s="11">
        <v>11010400</v>
      </c>
      <c r="B20" s="14" t="s">
        <v>7</v>
      </c>
      <c r="C20" s="29">
        <f t="shared" si="0"/>
        <v>11663920</v>
      </c>
      <c r="D20" s="29">
        <v>11663920</v>
      </c>
      <c r="E20" s="27"/>
      <c r="F20" s="27"/>
    </row>
    <row r="21" spans="1:7" ht="31.5" x14ac:dyDescent="0.25">
      <c r="A21" s="11">
        <v>11010500</v>
      </c>
      <c r="B21" s="14" t="s">
        <v>8</v>
      </c>
      <c r="C21" s="29">
        <f t="shared" si="0"/>
        <v>1172436</v>
      </c>
      <c r="D21" s="29">
        <v>1172436</v>
      </c>
      <c r="E21" s="27"/>
      <c r="F21" s="27"/>
    </row>
    <row r="22" spans="1:7" ht="31.5" x14ac:dyDescent="0.25">
      <c r="A22" s="11">
        <v>11011300</v>
      </c>
      <c r="B22" s="14" t="s">
        <v>88</v>
      </c>
      <c r="C22" s="29">
        <f t="shared" si="0"/>
        <v>6935000</v>
      </c>
      <c r="D22" s="29">
        <v>6935000</v>
      </c>
      <c r="E22" s="27"/>
      <c r="F22" s="27"/>
    </row>
    <row r="23" spans="1:7" ht="15.75" x14ac:dyDescent="0.25">
      <c r="A23" s="15">
        <v>11020000</v>
      </c>
      <c r="B23" s="10" t="s">
        <v>33</v>
      </c>
      <c r="C23" s="28">
        <f>C24</f>
        <v>1500</v>
      </c>
      <c r="D23" s="28">
        <f>D24</f>
        <v>1500</v>
      </c>
      <c r="E23" s="28">
        <f>E24</f>
        <v>0</v>
      </c>
      <c r="F23" s="28">
        <f>F24</f>
        <v>0</v>
      </c>
    </row>
    <row r="24" spans="1:7" ht="31.5" x14ac:dyDescent="0.25">
      <c r="A24" s="11">
        <v>11020200</v>
      </c>
      <c r="B24" s="22" t="s">
        <v>34</v>
      </c>
      <c r="C24" s="29">
        <f>D24</f>
        <v>1500</v>
      </c>
      <c r="D24" s="30">
        <v>1500</v>
      </c>
      <c r="E24" s="27"/>
      <c r="F24" s="27"/>
    </row>
    <row r="25" spans="1:7" ht="17.25" customHeight="1" x14ac:dyDescent="0.25">
      <c r="A25" s="15">
        <v>13000000</v>
      </c>
      <c r="B25" s="23" t="s">
        <v>70</v>
      </c>
      <c r="C25" s="28">
        <f>D25</f>
        <v>8054</v>
      </c>
      <c r="D25" s="28">
        <f>D26+D28</f>
        <v>8054</v>
      </c>
      <c r="E25" s="27"/>
      <c r="F25" s="27"/>
    </row>
    <row r="26" spans="1:7" ht="17.25" customHeight="1" x14ac:dyDescent="0.25">
      <c r="A26" s="15">
        <v>13010000</v>
      </c>
      <c r="B26" s="23" t="s">
        <v>112</v>
      </c>
      <c r="C26" s="28">
        <f>D26+E26</f>
        <v>6360</v>
      </c>
      <c r="D26" s="28">
        <f>D27</f>
        <v>6360</v>
      </c>
      <c r="E26" s="31"/>
      <c r="F26" s="31"/>
    </row>
    <row r="27" spans="1:7" ht="49.5" customHeight="1" x14ac:dyDescent="0.25">
      <c r="A27" s="11">
        <v>13010200</v>
      </c>
      <c r="B27" s="22" t="s">
        <v>113</v>
      </c>
      <c r="C27" s="29">
        <f>D27+E27</f>
        <v>6360</v>
      </c>
      <c r="D27" s="29">
        <v>6360</v>
      </c>
      <c r="E27" s="31"/>
      <c r="F27" s="31"/>
    </row>
    <row r="28" spans="1:7" ht="33.75" customHeight="1" x14ac:dyDescent="0.25">
      <c r="A28" s="15">
        <v>13030000</v>
      </c>
      <c r="B28" s="23" t="s">
        <v>71</v>
      </c>
      <c r="C28" s="28">
        <f>D28</f>
        <v>1694</v>
      </c>
      <c r="D28" s="28">
        <f>D29</f>
        <v>1694</v>
      </c>
      <c r="E28" s="27"/>
      <c r="F28" s="27"/>
    </row>
    <row r="29" spans="1:7" ht="31.5" x14ac:dyDescent="0.25">
      <c r="A29" s="11">
        <v>13030100</v>
      </c>
      <c r="B29" s="22" t="s">
        <v>72</v>
      </c>
      <c r="C29" s="29">
        <f>D29</f>
        <v>1694</v>
      </c>
      <c r="D29" s="29">
        <v>1694</v>
      </c>
      <c r="E29" s="27"/>
      <c r="F29" s="27"/>
    </row>
    <row r="30" spans="1:7" ht="15.75" x14ac:dyDescent="0.25">
      <c r="A30" s="15">
        <v>14000000</v>
      </c>
      <c r="B30" s="10" t="s">
        <v>35</v>
      </c>
      <c r="C30" s="28">
        <f>C31+C33+C35</f>
        <v>9685846</v>
      </c>
      <c r="D30" s="28">
        <f>D31+D33+D35</f>
        <v>9685846</v>
      </c>
      <c r="E30" s="28">
        <f>E31+E33+E35</f>
        <v>0</v>
      </c>
      <c r="F30" s="28">
        <f>F31+F33+F35</f>
        <v>0</v>
      </c>
    </row>
    <row r="31" spans="1:7" ht="17.25" customHeight="1" x14ac:dyDescent="0.25">
      <c r="A31" s="15">
        <v>14020000</v>
      </c>
      <c r="B31" s="23" t="s">
        <v>36</v>
      </c>
      <c r="C31" s="28">
        <f>C32</f>
        <v>1247556</v>
      </c>
      <c r="D31" s="28">
        <f>D32</f>
        <v>1247556</v>
      </c>
      <c r="E31" s="28">
        <f>E32</f>
        <v>0</v>
      </c>
      <c r="F31" s="28">
        <f>F32</f>
        <v>0</v>
      </c>
    </row>
    <row r="32" spans="1:7" ht="15.75" x14ac:dyDescent="0.25">
      <c r="A32" s="11">
        <v>14021900</v>
      </c>
      <c r="B32" s="22" t="s">
        <v>37</v>
      </c>
      <c r="C32" s="29">
        <f>D32+E32</f>
        <v>1247556</v>
      </c>
      <c r="D32" s="30">
        <v>1247556</v>
      </c>
      <c r="E32" s="27"/>
      <c r="F32" s="27"/>
    </row>
    <row r="33" spans="1:8" ht="31.5" x14ac:dyDescent="0.25">
      <c r="A33" s="15">
        <v>14030000</v>
      </c>
      <c r="B33" s="23" t="s">
        <v>38</v>
      </c>
      <c r="C33" s="28">
        <f>C34</f>
        <v>3885000</v>
      </c>
      <c r="D33" s="28">
        <f>D34</f>
        <v>3885000</v>
      </c>
      <c r="E33" s="28">
        <f>E34</f>
        <v>0</v>
      </c>
      <c r="F33" s="28">
        <f>F34</f>
        <v>0</v>
      </c>
    </row>
    <row r="34" spans="1:8" ht="15.75" x14ac:dyDescent="0.25">
      <c r="A34" s="11">
        <v>14031900</v>
      </c>
      <c r="B34" s="22" t="s">
        <v>37</v>
      </c>
      <c r="C34" s="29">
        <f>D34+E34</f>
        <v>3885000</v>
      </c>
      <c r="D34" s="30">
        <v>3885000</v>
      </c>
      <c r="E34" s="27"/>
      <c r="F34" s="27"/>
    </row>
    <row r="35" spans="1:8" ht="31.5" x14ac:dyDescent="0.25">
      <c r="A35" s="15">
        <v>14040000</v>
      </c>
      <c r="B35" s="23" t="s">
        <v>39</v>
      </c>
      <c r="C35" s="28">
        <f>D35+E35</f>
        <v>4553290</v>
      </c>
      <c r="D35" s="28">
        <f>D36+D37</f>
        <v>4553290</v>
      </c>
      <c r="E35" s="27"/>
      <c r="F35" s="27"/>
    </row>
    <row r="36" spans="1:8" ht="75.75" customHeight="1" x14ac:dyDescent="0.25">
      <c r="A36" s="25">
        <v>14040100</v>
      </c>
      <c r="B36" s="26" t="s">
        <v>115</v>
      </c>
      <c r="C36" s="29">
        <f>D36+E36</f>
        <v>2490290</v>
      </c>
      <c r="D36" s="29">
        <v>2490290</v>
      </c>
      <c r="E36" s="27"/>
      <c r="F36" s="27"/>
    </row>
    <row r="37" spans="1:8" ht="63" x14ac:dyDescent="0.25">
      <c r="A37" s="25">
        <v>14040200</v>
      </c>
      <c r="B37" s="26" t="s">
        <v>83</v>
      </c>
      <c r="C37" s="29">
        <f>D37+E37</f>
        <v>2063000</v>
      </c>
      <c r="D37" s="29">
        <v>2063000</v>
      </c>
      <c r="E37" s="27"/>
      <c r="F37" s="27"/>
    </row>
    <row r="38" spans="1:8" ht="31.5" x14ac:dyDescent="0.25">
      <c r="A38" s="15">
        <v>18000000</v>
      </c>
      <c r="B38" s="23" t="s">
        <v>67</v>
      </c>
      <c r="C38" s="28">
        <f>C39+C49+C51</f>
        <v>29866580</v>
      </c>
      <c r="D38" s="28">
        <f>D39+D49+D51</f>
        <v>29866580</v>
      </c>
      <c r="E38" s="28">
        <f>E39+E49+E51</f>
        <v>0</v>
      </c>
      <c r="F38" s="28">
        <f>F39+F49+F51</f>
        <v>0</v>
      </c>
      <c r="G38" s="20"/>
      <c r="H38" s="20"/>
    </row>
    <row r="39" spans="1:8" ht="15.75" x14ac:dyDescent="0.25">
      <c r="A39" s="15">
        <v>18010000</v>
      </c>
      <c r="B39" s="23" t="s">
        <v>65</v>
      </c>
      <c r="C39" s="28">
        <f>D39+E39</f>
        <v>11481196</v>
      </c>
      <c r="D39" s="28">
        <f>D40+D41+D42+D43+D44+D45+D46+D47+D48</f>
        <v>11481196</v>
      </c>
      <c r="E39" s="28"/>
      <c r="F39" s="28"/>
      <c r="G39" s="20"/>
    </row>
    <row r="40" spans="1:8" ht="30" customHeight="1" x14ac:dyDescent="0.25">
      <c r="A40" s="11">
        <v>18010100</v>
      </c>
      <c r="B40" s="22" t="s">
        <v>41</v>
      </c>
      <c r="C40" s="29">
        <f>D40+E40</f>
        <v>42925</v>
      </c>
      <c r="D40" s="29">
        <v>42925</v>
      </c>
      <c r="E40" s="27"/>
      <c r="F40" s="27"/>
    </row>
    <row r="41" spans="1:8" ht="33" customHeight="1" x14ac:dyDescent="0.25">
      <c r="A41" s="11">
        <v>18010200</v>
      </c>
      <c r="B41" s="22" t="s">
        <v>42</v>
      </c>
      <c r="C41" s="29">
        <f t="shared" ref="C41:C48" si="1">D41+E41</f>
        <v>151005</v>
      </c>
      <c r="D41" s="29">
        <v>151005</v>
      </c>
      <c r="E41" s="27"/>
      <c r="F41" s="27"/>
    </row>
    <row r="42" spans="1:8" ht="32.25" customHeight="1" x14ac:dyDescent="0.25">
      <c r="A42" s="11">
        <v>18010300</v>
      </c>
      <c r="B42" s="22" t="s">
        <v>43</v>
      </c>
      <c r="C42" s="29">
        <f t="shared" si="1"/>
        <v>1059001</v>
      </c>
      <c r="D42" s="29">
        <v>1059001</v>
      </c>
      <c r="E42" s="27"/>
      <c r="F42" s="27"/>
    </row>
    <row r="43" spans="1:8" ht="33" customHeight="1" x14ac:dyDescent="0.25">
      <c r="A43" s="11">
        <v>18010400</v>
      </c>
      <c r="B43" s="22" t="s">
        <v>44</v>
      </c>
      <c r="C43" s="29">
        <f t="shared" si="1"/>
        <v>772047</v>
      </c>
      <c r="D43" s="29">
        <v>772047</v>
      </c>
      <c r="E43" s="27"/>
      <c r="F43" s="27"/>
    </row>
    <row r="44" spans="1:8" ht="15.75" x14ac:dyDescent="0.25">
      <c r="A44" s="11">
        <v>18010500</v>
      </c>
      <c r="B44" s="22" t="s">
        <v>45</v>
      </c>
      <c r="C44" s="29">
        <f t="shared" si="1"/>
        <v>564150</v>
      </c>
      <c r="D44" s="29">
        <v>564150</v>
      </c>
      <c r="E44" s="27"/>
      <c r="F44" s="27"/>
    </row>
    <row r="45" spans="1:8" ht="15.75" x14ac:dyDescent="0.25">
      <c r="A45" s="11">
        <v>18010600</v>
      </c>
      <c r="B45" s="22" t="s">
        <v>46</v>
      </c>
      <c r="C45" s="29">
        <f t="shared" si="1"/>
        <v>4277784</v>
      </c>
      <c r="D45" s="29">
        <v>4277784</v>
      </c>
      <c r="E45" s="27"/>
      <c r="F45" s="27"/>
    </row>
    <row r="46" spans="1:8" ht="15.75" x14ac:dyDescent="0.25">
      <c r="A46" s="11">
        <v>18010700</v>
      </c>
      <c r="B46" s="22" t="s">
        <v>47</v>
      </c>
      <c r="C46" s="29">
        <f t="shared" si="1"/>
        <v>3731672</v>
      </c>
      <c r="D46" s="29">
        <v>3731672</v>
      </c>
      <c r="E46" s="27"/>
      <c r="F46" s="27"/>
    </row>
    <row r="47" spans="1:8" ht="15.75" x14ac:dyDescent="0.25">
      <c r="A47" s="11">
        <v>18010900</v>
      </c>
      <c r="B47" s="22" t="s">
        <v>48</v>
      </c>
      <c r="C47" s="29">
        <f t="shared" si="1"/>
        <v>857612</v>
      </c>
      <c r="D47" s="29">
        <v>857612</v>
      </c>
      <c r="E47" s="27"/>
      <c r="F47" s="27"/>
    </row>
    <row r="48" spans="1:8" ht="15.75" x14ac:dyDescent="0.25">
      <c r="A48" s="11">
        <v>18011100</v>
      </c>
      <c r="B48" s="5" t="s">
        <v>49</v>
      </c>
      <c r="C48" s="29">
        <f t="shared" si="1"/>
        <v>25000</v>
      </c>
      <c r="D48" s="29">
        <v>25000</v>
      </c>
      <c r="E48" s="27"/>
      <c r="F48" s="27"/>
    </row>
    <row r="49" spans="1:6" ht="15.75" x14ac:dyDescent="0.25">
      <c r="A49" s="15">
        <v>18030000</v>
      </c>
      <c r="B49" s="23" t="s">
        <v>40</v>
      </c>
      <c r="C49" s="28">
        <f>C50</f>
        <v>7300</v>
      </c>
      <c r="D49" s="28">
        <f>D50</f>
        <v>7300</v>
      </c>
      <c r="E49" s="28">
        <f>E50</f>
        <v>0</v>
      </c>
      <c r="F49" s="28">
        <f>F50</f>
        <v>0</v>
      </c>
    </row>
    <row r="50" spans="1:6" ht="15.75" x14ac:dyDescent="0.25">
      <c r="A50" s="11">
        <v>18030200</v>
      </c>
      <c r="B50" s="22" t="s">
        <v>50</v>
      </c>
      <c r="C50" s="29">
        <f>D50+E50</f>
        <v>7300</v>
      </c>
      <c r="D50" s="29">
        <v>7300</v>
      </c>
      <c r="E50" s="27"/>
      <c r="F50" s="27"/>
    </row>
    <row r="51" spans="1:6" ht="15.75" x14ac:dyDescent="0.25">
      <c r="A51" s="15">
        <v>18050000</v>
      </c>
      <c r="B51" s="23" t="s">
        <v>51</v>
      </c>
      <c r="C51" s="28">
        <f>C52+C53+C54</f>
        <v>18378084</v>
      </c>
      <c r="D51" s="28">
        <f>D52+D53+D54</f>
        <v>18378084</v>
      </c>
      <c r="E51" s="28">
        <f>E52+E53+E54</f>
        <v>0</v>
      </c>
      <c r="F51" s="28">
        <f>F52+F53+F54</f>
        <v>0</v>
      </c>
    </row>
    <row r="52" spans="1:6" ht="15.75" x14ac:dyDescent="0.25">
      <c r="A52" s="11">
        <v>18050300</v>
      </c>
      <c r="B52" s="22" t="s">
        <v>52</v>
      </c>
      <c r="C52" s="29">
        <f>D52+E52</f>
        <v>1342366</v>
      </c>
      <c r="D52" s="29">
        <v>1342366</v>
      </c>
      <c r="E52" s="27"/>
      <c r="F52" s="27"/>
    </row>
    <row r="53" spans="1:6" ht="15.75" x14ac:dyDescent="0.25">
      <c r="A53" s="11">
        <v>18050400</v>
      </c>
      <c r="B53" s="22" t="s">
        <v>53</v>
      </c>
      <c r="C53" s="29">
        <f>D53+E53</f>
        <v>8512105</v>
      </c>
      <c r="D53" s="29">
        <v>8512105</v>
      </c>
      <c r="E53" s="27"/>
      <c r="F53" s="27"/>
    </row>
    <row r="54" spans="1:6" ht="47.25" x14ac:dyDescent="0.25">
      <c r="A54" s="11">
        <v>18050500</v>
      </c>
      <c r="B54" s="22" t="s">
        <v>116</v>
      </c>
      <c r="C54" s="29">
        <f>D54+E54</f>
        <v>8523613</v>
      </c>
      <c r="D54" s="30">
        <v>8523613</v>
      </c>
      <c r="E54" s="27"/>
      <c r="F54" s="27"/>
    </row>
    <row r="55" spans="1:6" ht="15.75" x14ac:dyDescent="0.25">
      <c r="A55" s="15">
        <v>19000000</v>
      </c>
      <c r="B55" s="15" t="s">
        <v>60</v>
      </c>
      <c r="C55" s="28">
        <f>C56</f>
        <v>50018</v>
      </c>
      <c r="D55" s="28">
        <f>D56</f>
        <v>0</v>
      </c>
      <c r="E55" s="28">
        <f>E56</f>
        <v>50018</v>
      </c>
      <c r="F55" s="28">
        <f>F56</f>
        <v>0</v>
      </c>
    </row>
    <row r="56" spans="1:6" ht="15.75" x14ac:dyDescent="0.25">
      <c r="A56" s="15">
        <v>19010000</v>
      </c>
      <c r="B56" s="15" t="s">
        <v>61</v>
      </c>
      <c r="C56" s="28">
        <f>C57+C58+C59</f>
        <v>50018</v>
      </c>
      <c r="D56" s="28">
        <f>D57+D58+D59</f>
        <v>0</v>
      </c>
      <c r="E56" s="28">
        <f>E57+E58+E59</f>
        <v>50018</v>
      </c>
      <c r="F56" s="28">
        <f>F57+F58+F59</f>
        <v>0</v>
      </c>
    </row>
    <row r="57" spans="1:6" ht="49.5" customHeight="1" x14ac:dyDescent="0.25">
      <c r="A57" s="11">
        <v>19010100</v>
      </c>
      <c r="B57" s="14" t="s">
        <v>62</v>
      </c>
      <c r="C57" s="29">
        <f>D57+E57</f>
        <v>17910</v>
      </c>
      <c r="D57" s="29"/>
      <c r="E57" s="38">
        <v>17910</v>
      </c>
      <c r="F57" s="27"/>
    </row>
    <row r="58" spans="1:6" ht="31.5" x14ac:dyDescent="0.25">
      <c r="A58" s="11">
        <v>19010200</v>
      </c>
      <c r="B58" s="14" t="s">
        <v>63</v>
      </c>
      <c r="C58" s="29">
        <f>D58+E58</f>
        <v>7389</v>
      </c>
      <c r="D58" s="29"/>
      <c r="E58" s="38">
        <v>7389</v>
      </c>
      <c r="F58" s="27"/>
    </row>
    <row r="59" spans="1:6" ht="47.25" x14ac:dyDescent="0.25">
      <c r="A59" s="11">
        <v>19010300</v>
      </c>
      <c r="B59" s="14" t="s">
        <v>64</v>
      </c>
      <c r="C59" s="29">
        <f>D59+E59</f>
        <v>24719</v>
      </c>
      <c r="D59" s="29"/>
      <c r="E59" s="38">
        <v>24719</v>
      </c>
      <c r="F59" s="27"/>
    </row>
    <row r="60" spans="1:6" ht="15.75" x14ac:dyDescent="0.25">
      <c r="A60" s="10">
        <v>20000000</v>
      </c>
      <c r="B60" s="15" t="s">
        <v>54</v>
      </c>
      <c r="C60" s="28">
        <f>D60+E60</f>
        <v>6628852</v>
      </c>
      <c r="D60" s="28">
        <f>D61</f>
        <v>1961292</v>
      </c>
      <c r="E60" s="28">
        <f>E61+E70</f>
        <v>4667560</v>
      </c>
      <c r="F60" s="28">
        <f>F61+F70</f>
        <v>0</v>
      </c>
    </row>
    <row r="61" spans="1:6" ht="31.5" x14ac:dyDescent="0.25">
      <c r="A61" s="10">
        <v>22000000</v>
      </c>
      <c r="B61" s="16" t="s">
        <v>16</v>
      </c>
      <c r="C61" s="28">
        <f t="shared" ref="C61:C68" si="2">D61+E61</f>
        <v>1961292</v>
      </c>
      <c r="D61" s="28">
        <f>D62+D66+D69</f>
        <v>1961292</v>
      </c>
      <c r="E61" s="28"/>
      <c r="F61" s="28"/>
    </row>
    <row r="62" spans="1:6" ht="15.75" x14ac:dyDescent="0.25">
      <c r="A62" s="10">
        <v>22010000</v>
      </c>
      <c r="B62" s="16" t="s">
        <v>17</v>
      </c>
      <c r="C62" s="28">
        <f t="shared" si="2"/>
        <v>1945718</v>
      </c>
      <c r="D62" s="28">
        <f>D63+D64+D65</f>
        <v>1945718</v>
      </c>
      <c r="E62" s="28"/>
      <c r="F62" s="28"/>
    </row>
    <row r="63" spans="1:6" ht="33" customHeight="1" x14ac:dyDescent="0.25">
      <c r="A63" s="12">
        <v>22010300</v>
      </c>
      <c r="B63" s="14" t="s">
        <v>18</v>
      </c>
      <c r="C63" s="29">
        <f t="shared" si="2"/>
        <v>1350</v>
      </c>
      <c r="D63" s="29">
        <v>1350</v>
      </c>
      <c r="E63" s="28"/>
      <c r="F63" s="28"/>
    </row>
    <row r="64" spans="1:6" ht="15.75" x14ac:dyDescent="0.25">
      <c r="A64" s="12">
        <v>22012500</v>
      </c>
      <c r="B64" s="14" t="s">
        <v>24</v>
      </c>
      <c r="C64" s="29">
        <f t="shared" si="2"/>
        <v>1844708</v>
      </c>
      <c r="D64" s="29">
        <v>1844708</v>
      </c>
      <c r="E64" s="28"/>
      <c r="F64" s="28"/>
    </row>
    <row r="65" spans="1:6" ht="33.75" customHeight="1" x14ac:dyDescent="0.25">
      <c r="A65" s="12">
        <v>22012600</v>
      </c>
      <c r="B65" s="14" t="s">
        <v>19</v>
      </c>
      <c r="C65" s="29">
        <f t="shared" si="2"/>
        <v>99660</v>
      </c>
      <c r="D65" s="29">
        <v>99660</v>
      </c>
      <c r="E65" s="28"/>
      <c r="F65" s="28"/>
    </row>
    <row r="66" spans="1:6" ht="15.75" x14ac:dyDescent="0.25">
      <c r="A66" s="10">
        <v>22090000</v>
      </c>
      <c r="B66" s="16" t="s">
        <v>57</v>
      </c>
      <c r="C66" s="28">
        <f t="shared" si="2"/>
        <v>11106</v>
      </c>
      <c r="D66" s="28">
        <f>D67+D68</f>
        <v>11106</v>
      </c>
      <c r="E66" s="28">
        <f>E67+E68</f>
        <v>0</v>
      </c>
      <c r="F66" s="28">
        <f>F67+F68</f>
        <v>0</v>
      </c>
    </row>
    <row r="67" spans="1:6" ht="49.5" customHeight="1" x14ac:dyDescent="0.25">
      <c r="A67" s="12">
        <v>22090100</v>
      </c>
      <c r="B67" s="14" t="s">
        <v>58</v>
      </c>
      <c r="C67" s="29">
        <f t="shared" si="2"/>
        <v>4000</v>
      </c>
      <c r="D67" s="29">
        <v>4000</v>
      </c>
      <c r="E67" s="28"/>
      <c r="F67" s="28"/>
    </row>
    <row r="68" spans="1:6" ht="31.5" customHeight="1" x14ac:dyDescent="0.25">
      <c r="A68" s="12">
        <v>22090400</v>
      </c>
      <c r="B68" s="14" t="s">
        <v>59</v>
      </c>
      <c r="C68" s="29">
        <f t="shared" si="2"/>
        <v>7106</v>
      </c>
      <c r="D68" s="29">
        <v>7106</v>
      </c>
      <c r="E68" s="28"/>
      <c r="F68" s="28"/>
    </row>
    <row r="69" spans="1:6" ht="79.5" customHeight="1" x14ac:dyDescent="0.25">
      <c r="A69" s="10">
        <v>22130000</v>
      </c>
      <c r="B69" s="34" t="s">
        <v>89</v>
      </c>
      <c r="C69" s="28">
        <f>D69+E69</f>
        <v>4468</v>
      </c>
      <c r="D69" s="28">
        <v>4468</v>
      </c>
      <c r="E69" s="29"/>
      <c r="F69" s="29"/>
    </row>
    <row r="70" spans="1:6" ht="15.75" x14ac:dyDescent="0.25">
      <c r="A70" s="10">
        <v>25000000</v>
      </c>
      <c r="B70" s="15" t="s">
        <v>14</v>
      </c>
      <c r="C70" s="28">
        <f t="shared" ref="C70:C85" si="3">D70+E70</f>
        <v>4667560</v>
      </c>
      <c r="D70" s="28">
        <f>D71+D75</f>
        <v>0</v>
      </c>
      <c r="E70" s="28">
        <f>E71+E75</f>
        <v>4667560</v>
      </c>
      <c r="F70" s="28">
        <f>F71+F75</f>
        <v>0</v>
      </c>
    </row>
    <row r="71" spans="1:6" ht="31.5" x14ac:dyDescent="0.25">
      <c r="A71" s="10">
        <v>25010000</v>
      </c>
      <c r="B71" s="16" t="s">
        <v>11</v>
      </c>
      <c r="C71" s="28">
        <f t="shared" si="3"/>
        <v>4117560</v>
      </c>
      <c r="D71" s="28">
        <f>D72+D73</f>
        <v>0</v>
      </c>
      <c r="E71" s="28">
        <f>E72+E73+E74</f>
        <v>4117560</v>
      </c>
      <c r="F71" s="28">
        <f>F72+F73+F74</f>
        <v>0</v>
      </c>
    </row>
    <row r="72" spans="1:6" ht="31.5" x14ac:dyDescent="0.25">
      <c r="A72" s="12">
        <v>25010100</v>
      </c>
      <c r="B72" s="14" t="s">
        <v>9</v>
      </c>
      <c r="C72" s="29">
        <f t="shared" si="3"/>
        <v>3711230</v>
      </c>
      <c r="D72" s="27"/>
      <c r="E72" s="29">
        <v>3711230</v>
      </c>
      <c r="F72" s="27"/>
    </row>
    <row r="73" spans="1:6" ht="30" customHeight="1" x14ac:dyDescent="0.25">
      <c r="A73" s="12">
        <v>25010300</v>
      </c>
      <c r="B73" s="14" t="s">
        <v>68</v>
      </c>
      <c r="C73" s="29">
        <f t="shared" si="3"/>
        <v>376330</v>
      </c>
      <c r="D73" s="27"/>
      <c r="E73" s="29">
        <v>376330</v>
      </c>
      <c r="F73" s="27"/>
    </row>
    <row r="74" spans="1:6" ht="30" customHeight="1" x14ac:dyDescent="0.25">
      <c r="A74" s="12">
        <v>25010400</v>
      </c>
      <c r="B74" s="14" t="s">
        <v>80</v>
      </c>
      <c r="C74" s="29">
        <f t="shared" si="3"/>
        <v>30000</v>
      </c>
      <c r="D74" s="27"/>
      <c r="E74" s="29">
        <v>30000</v>
      </c>
      <c r="F74" s="27"/>
    </row>
    <row r="75" spans="1:6" ht="15.75" x14ac:dyDescent="0.25">
      <c r="A75" s="10">
        <v>25020000</v>
      </c>
      <c r="B75" s="16" t="s">
        <v>81</v>
      </c>
      <c r="C75" s="28">
        <f>D75+E75</f>
        <v>550000</v>
      </c>
      <c r="D75" s="21"/>
      <c r="E75" s="28">
        <f>E76</f>
        <v>550000</v>
      </c>
      <c r="F75" s="28">
        <f>F76</f>
        <v>0</v>
      </c>
    </row>
    <row r="76" spans="1:6" ht="96" customHeight="1" x14ac:dyDescent="0.25">
      <c r="A76" s="12">
        <v>25020200</v>
      </c>
      <c r="B76" s="14" t="s">
        <v>82</v>
      </c>
      <c r="C76" s="29">
        <f>D76+E76</f>
        <v>550000</v>
      </c>
      <c r="D76" s="27"/>
      <c r="E76" s="29">
        <v>550000</v>
      </c>
      <c r="F76" s="27"/>
    </row>
    <row r="77" spans="1:6" ht="20.25" customHeight="1" x14ac:dyDescent="0.25">
      <c r="A77" s="10">
        <v>30000000</v>
      </c>
      <c r="B77" s="16" t="s">
        <v>108</v>
      </c>
      <c r="C77" s="28">
        <f t="shared" ref="C77:C80" si="4">D77+E77</f>
        <v>30000</v>
      </c>
      <c r="D77" s="40"/>
      <c r="E77" s="28">
        <f t="shared" ref="E77:F79" si="5">E78</f>
        <v>30000</v>
      </c>
      <c r="F77" s="28">
        <f t="shared" si="5"/>
        <v>30000</v>
      </c>
    </row>
    <row r="78" spans="1:6" ht="20.25" customHeight="1" x14ac:dyDescent="0.25">
      <c r="A78" s="10">
        <v>33000000</v>
      </c>
      <c r="B78" s="16" t="s">
        <v>109</v>
      </c>
      <c r="C78" s="28">
        <f t="shared" si="4"/>
        <v>30000</v>
      </c>
      <c r="D78" s="40"/>
      <c r="E78" s="28">
        <f t="shared" si="5"/>
        <v>30000</v>
      </c>
      <c r="F78" s="28">
        <f t="shared" si="5"/>
        <v>30000</v>
      </c>
    </row>
    <row r="79" spans="1:6" ht="20.25" customHeight="1" x14ac:dyDescent="0.25">
      <c r="A79" s="10">
        <v>33010000</v>
      </c>
      <c r="B79" s="16" t="s">
        <v>111</v>
      </c>
      <c r="C79" s="28">
        <f t="shared" si="4"/>
        <v>30000</v>
      </c>
      <c r="D79" s="40"/>
      <c r="E79" s="28">
        <f t="shared" si="5"/>
        <v>30000</v>
      </c>
      <c r="F79" s="28">
        <f t="shared" si="5"/>
        <v>30000</v>
      </c>
    </row>
    <row r="80" spans="1:6" ht="63.75" customHeight="1" x14ac:dyDescent="0.25">
      <c r="A80" s="12">
        <v>33010100</v>
      </c>
      <c r="B80" s="14" t="s">
        <v>110</v>
      </c>
      <c r="C80" s="29">
        <f t="shared" si="4"/>
        <v>30000</v>
      </c>
      <c r="D80" s="39"/>
      <c r="E80" s="29">
        <v>30000</v>
      </c>
      <c r="F80" s="39">
        <v>30000</v>
      </c>
    </row>
    <row r="81" spans="1:7" ht="15.75" x14ac:dyDescent="0.25">
      <c r="A81" s="12"/>
      <c r="B81" s="16" t="s">
        <v>25</v>
      </c>
      <c r="C81" s="28">
        <f t="shared" si="3"/>
        <v>107886976</v>
      </c>
      <c r="D81" s="28">
        <f>D16+D60+D77</f>
        <v>103139398</v>
      </c>
      <c r="E81" s="28">
        <f t="shared" ref="E81:F81" si="6">E16+E60+E77</f>
        <v>4747578</v>
      </c>
      <c r="F81" s="28">
        <f t="shared" si="6"/>
        <v>30000</v>
      </c>
    </row>
    <row r="82" spans="1:7" ht="15.75" x14ac:dyDescent="0.25">
      <c r="A82" s="10">
        <v>40000000</v>
      </c>
      <c r="B82" s="15" t="s">
        <v>15</v>
      </c>
      <c r="C82" s="28">
        <f t="shared" si="3"/>
        <v>67063017</v>
      </c>
      <c r="D82" s="28">
        <f>D83</f>
        <v>67063017</v>
      </c>
      <c r="E82" s="28">
        <f>E83</f>
        <v>0</v>
      </c>
      <c r="F82" s="28">
        <f>F83</f>
        <v>0</v>
      </c>
    </row>
    <row r="83" spans="1:7" ht="15.75" x14ac:dyDescent="0.25">
      <c r="A83" s="10">
        <v>41000000</v>
      </c>
      <c r="B83" s="13" t="s">
        <v>3</v>
      </c>
      <c r="C83" s="28">
        <f t="shared" si="3"/>
        <v>67063017</v>
      </c>
      <c r="D83" s="28">
        <f>D84+D86+D88+D90</f>
        <v>67063017</v>
      </c>
      <c r="E83" s="28">
        <f>E84+E90</f>
        <v>0</v>
      </c>
      <c r="F83" s="28">
        <f>F84+F90</f>
        <v>0</v>
      </c>
    </row>
    <row r="84" spans="1:7" ht="15.75" x14ac:dyDescent="0.25">
      <c r="A84" s="10">
        <v>41020000</v>
      </c>
      <c r="B84" s="15" t="s">
        <v>21</v>
      </c>
      <c r="C84" s="28">
        <f t="shared" si="3"/>
        <v>12202800</v>
      </c>
      <c r="D84" s="28">
        <f>D85</f>
        <v>12202800</v>
      </c>
      <c r="E84" s="28">
        <f>E85</f>
        <v>0</v>
      </c>
      <c r="F84" s="28">
        <f>F85</f>
        <v>0</v>
      </c>
    </row>
    <row r="85" spans="1:7" ht="15.75" x14ac:dyDescent="0.25">
      <c r="A85" s="12">
        <v>41020100</v>
      </c>
      <c r="B85" s="14" t="s">
        <v>13</v>
      </c>
      <c r="C85" s="29">
        <f t="shared" si="3"/>
        <v>12202800</v>
      </c>
      <c r="D85" s="29">
        <v>12202800</v>
      </c>
      <c r="E85" s="27"/>
      <c r="F85" s="27"/>
    </row>
    <row r="86" spans="1:7" ht="15.75" x14ac:dyDescent="0.25">
      <c r="A86" s="10">
        <v>41030000</v>
      </c>
      <c r="B86" s="16" t="s">
        <v>91</v>
      </c>
      <c r="C86" s="28">
        <f>D86+E86</f>
        <v>48915900</v>
      </c>
      <c r="D86" s="28">
        <f>D87</f>
        <v>48915900</v>
      </c>
      <c r="E86" s="33">
        <v>0</v>
      </c>
      <c r="F86" s="33">
        <v>0</v>
      </c>
    </row>
    <row r="87" spans="1:7" ht="15.75" x14ac:dyDescent="0.25">
      <c r="A87" s="35">
        <v>41033900</v>
      </c>
      <c r="B87" s="5" t="s">
        <v>92</v>
      </c>
      <c r="C87" s="29">
        <f>D87+E87</f>
        <v>48915900</v>
      </c>
      <c r="D87" s="29">
        <v>48915900</v>
      </c>
      <c r="E87" s="32"/>
      <c r="F87" s="32"/>
    </row>
    <row r="88" spans="1:7" ht="15.75" x14ac:dyDescent="0.25">
      <c r="A88" s="10">
        <v>41040000</v>
      </c>
      <c r="B88" s="15" t="s">
        <v>102</v>
      </c>
      <c r="C88" s="28">
        <f>D88+E88</f>
        <v>1287500</v>
      </c>
      <c r="D88" s="28">
        <f>D89</f>
        <v>1287500</v>
      </c>
      <c r="E88" s="37">
        <v>0</v>
      </c>
      <c r="F88" s="37"/>
    </row>
    <row r="89" spans="1:7" ht="47.25" x14ac:dyDescent="0.25">
      <c r="A89" s="12">
        <v>41040200</v>
      </c>
      <c r="B89" s="14" t="s">
        <v>103</v>
      </c>
      <c r="C89" s="29">
        <f>D89+E89</f>
        <v>1287500</v>
      </c>
      <c r="D89" s="29">
        <v>1287500</v>
      </c>
      <c r="E89" s="36"/>
      <c r="F89" s="36"/>
    </row>
    <row r="90" spans="1:7" ht="15.75" x14ac:dyDescent="0.25">
      <c r="A90" s="10">
        <v>41050000</v>
      </c>
      <c r="B90" s="15" t="s">
        <v>22</v>
      </c>
      <c r="C90" s="28">
        <f t="shared" ref="C90:C118" si="7">D90+E90</f>
        <v>4656817</v>
      </c>
      <c r="D90" s="28">
        <f>D91+D92</f>
        <v>4656817</v>
      </c>
      <c r="E90" s="28">
        <f>+E92</f>
        <v>0</v>
      </c>
      <c r="F90" s="28">
        <f>+F92</f>
        <v>0</v>
      </c>
    </row>
    <row r="91" spans="1:7" ht="31.5" x14ac:dyDescent="0.25">
      <c r="A91" s="11">
        <v>41051000</v>
      </c>
      <c r="B91" s="14" t="s">
        <v>101</v>
      </c>
      <c r="C91" s="29">
        <f t="shared" si="7"/>
        <v>1316000</v>
      </c>
      <c r="D91" s="29">
        <v>1316000</v>
      </c>
      <c r="E91" s="29"/>
      <c r="F91" s="29"/>
    </row>
    <row r="92" spans="1:7" ht="21.75" customHeight="1" x14ac:dyDescent="0.25">
      <c r="A92" s="15">
        <v>41053900</v>
      </c>
      <c r="B92" s="16" t="s">
        <v>23</v>
      </c>
      <c r="C92" s="28">
        <f>D92+E92</f>
        <v>3340817</v>
      </c>
      <c r="D92" s="28">
        <f>D93+D94+D95+D96+D97+D98+D99+D100+D101+D102+D103+D104+D105+D106+D107+D108+D109+D110+D111+D112+D113+D114+D115+D116+D117</f>
        <v>3340817</v>
      </c>
      <c r="E92" s="28">
        <f t="shared" ref="E92:F92" si="8">E93+E94+E95+E96+E97+E98+E99+E100+E101+E102+E103+E104+E105+E106+E107+E108+E109+E110+E111+E112+E113+E114+E115+E116+E117</f>
        <v>0</v>
      </c>
      <c r="F92" s="28">
        <f t="shared" si="8"/>
        <v>0</v>
      </c>
      <c r="G92" s="20">
        <f>G93+G101+G110</f>
        <v>3340817</v>
      </c>
    </row>
    <row r="93" spans="1:7" ht="48.75" customHeight="1" x14ac:dyDescent="0.25">
      <c r="A93" s="11">
        <v>41053900</v>
      </c>
      <c r="B93" s="14" t="s">
        <v>104</v>
      </c>
      <c r="C93" s="29">
        <f t="shared" si="7"/>
        <v>60000</v>
      </c>
      <c r="D93" s="29">
        <v>60000</v>
      </c>
      <c r="E93" s="29"/>
      <c r="F93" s="29"/>
      <c r="G93" s="20">
        <f>D93+D94+D95+D96+D97+D98+D99+D100</f>
        <v>218428</v>
      </c>
    </row>
    <row r="94" spans="1:7" ht="63.75" customHeight="1" x14ac:dyDescent="0.25">
      <c r="A94" s="11">
        <v>41053900</v>
      </c>
      <c r="B94" s="14" t="s">
        <v>73</v>
      </c>
      <c r="C94" s="29">
        <f>D94+E94</f>
        <v>17545</v>
      </c>
      <c r="D94" s="29">
        <v>17545</v>
      </c>
      <c r="E94" s="29"/>
      <c r="F94" s="29"/>
    </row>
    <row r="95" spans="1:7" ht="67.5" customHeight="1" x14ac:dyDescent="0.25">
      <c r="A95" s="11">
        <v>41053900</v>
      </c>
      <c r="B95" s="14" t="s">
        <v>74</v>
      </c>
      <c r="C95" s="29">
        <f t="shared" si="7"/>
        <v>45617</v>
      </c>
      <c r="D95" s="29">
        <v>45617</v>
      </c>
      <c r="E95" s="29"/>
      <c r="F95" s="29"/>
    </row>
    <row r="96" spans="1:7" ht="191.25" customHeight="1" x14ac:dyDescent="0.25">
      <c r="A96" s="11">
        <v>41053900</v>
      </c>
      <c r="B96" s="14" t="s">
        <v>105</v>
      </c>
      <c r="C96" s="29">
        <f t="shared" si="7"/>
        <v>10000</v>
      </c>
      <c r="D96" s="29">
        <v>10000</v>
      </c>
      <c r="E96" s="29"/>
      <c r="F96" s="29"/>
    </row>
    <row r="97" spans="1:8" ht="219.75" customHeight="1" x14ac:dyDescent="0.25">
      <c r="A97" s="11">
        <v>41053900</v>
      </c>
      <c r="B97" s="14" t="s">
        <v>106</v>
      </c>
      <c r="C97" s="29">
        <f t="shared" si="7"/>
        <v>12000</v>
      </c>
      <c r="D97" s="29">
        <v>12000</v>
      </c>
      <c r="E97" s="29"/>
      <c r="F97" s="29"/>
    </row>
    <row r="98" spans="1:8" ht="48.75" customHeight="1" x14ac:dyDescent="0.25">
      <c r="A98" s="11">
        <v>41053900</v>
      </c>
      <c r="B98" s="14" t="s">
        <v>56</v>
      </c>
      <c r="C98" s="29">
        <f t="shared" si="7"/>
        <v>14166</v>
      </c>
      <c r="D98" s="29">
        <v>14166</v>
      </c>
      <c r="E98" s="29"/>
      <c r="F98" s="29"/>
    </row>
    <row r="99" spans="1:8" ht="81.75" customHeight="1" x14ac:dyDescent="0.25">
      <c r="A99" s="11">
        <v>41053900</v>
      </c>
      <c r="B99" s="14" t="s">
        <v>107</v>
      </c>
      <c r="C99" s="29">
        <f t="shared" si="7"/>
        <v>7000</v>
      </c>
      <c r="D99" s="29">
        <v>7000</v>
      </c>
      <c r="E99" s="29"/>
      <c r="F99" s="29"/>
    </row>
    <row r="100" spans="1:8" ht="51" customHeight="1" x14ac:dyDescent="0.25">
      <c r="A100" s="11">
        <v>41053900</v>
      </c>
      <c r="B100" s="14" t="s">
        <v>55</v>
      </c>
      <c r="C100" s="29">
        <f>D100+E100</f>
        <v>52100</v>
      </c>
      <c r="D100" s="29">
        <v>52100</v>
      </c>
      <c r="E100" s="29"/>
      <c r="F100" s="29"/>
    </row>
    <row r="101" spans="1:8" ht="48.75" customHeight="1" x14ac:dyDescent="0.25">
      <c r="A101" s="11">
        <v>41053900</v>
      </c>
      <c r="B101" s="14" t="s">
        <v>84</v>
      </c>
      <c r="C101" s="29">
        <f t="shared" si="7"/>
        <v>500000</v>
      </c>
      <c r="D101" s="29">
        <v>500000</v>
      </c>
      <c r="E101" s="29"/>
      <c r="F101" s="29"/>
      <c r="G101" s="20">
        <f>D101+D102+D103+D104+D105+D106+D107+D108+D109</f>
        <v>1631496</v>
      </c>
    </row>
    <row r="102" spans="1:8" ht="81" customHeight="1" x14ac:dyDescent="0.25">
      <c r="A102" s="11">
        <v>41053900</v>
      </c>
      <c r="B102" s="14" t="s">
        <v>93</v>
      </c>
      <c r="C102" s="29">
        <f t="shared" si="7"/>
        <v>150000</v>
      </c>
      <c r="D102" s="29">
        <v>150000</v>
      </c>
      <c r="E102" s="29"/>
      <c r="F102" s="29"/>
      <c r="G102" s="20"/>
    </row>
    <row r="103" spans="1:8" ht="46.5" customHeight="1" x14ac:dyDescent="0.25">
      <c r="A103" s="11">
        <v>41053900</v>
      </c>
      <c r="B103" s="14" t="s">
        <v>86</v>
      </c>
      <c r="C103" s="29">
        <f>D103+E103</f>
        <v>62381</v>
      </c>
      <c r="D103" s="29">
        <v>62381</v>
      </c>
      <c r="E103" s="29"/>
      <c r="F103" s="29"/>
      <c r="G103" s="20"/>
    </row>
    <row r="104" spans="1:8" ht="96" customHeight="1" x14ac:dyDescent="0.25">
      <c r="A104" s="11">
        <v>41053900</v>
      </c>
      <c r="B104" s="14" t="s">
        <v>94</v>
      </c>
      <c r="C104" s="29">
        <f>D104+E104</f>
        <v>112866</v>
      </c>
      <c r="D104" s="29">
        <v>112866</v>
      </c>
      <c r="E104" s="29"/>
      <c r="F104" s="29"/>
      <c r="G104" s="20"/>
    </row>
    <row r="105" spans="1:8" ht="95.25" customHeight="1" x14ac:dyDescent="0.25">
      <c r="A105" s="11">
        <v>41053900</v>
      </c>
      <c r="B105" s="14" t="s">
        <v>76</v>
      </c>
      <c r="C105" s="29">
        <f>D105+E105</f>
        <v>80000</v>
      </c>
      <c r="D105" s="29">
        <v>80000</v>
      </c>
      <c r="E105" s="29"/>
      <c r="F105" s="29"/>
      <c r="G105" s="20"/>
    </row>
    <row r="106" spans="1:8" ht="81" customHeight="1" x14ac:dyDescent="0.25">
      <c r="A106" s="11">
        <v>41053900</v>
      </c>
      <c r="B106" s="14" t="s">
        <v>95</v>
      </c>
      <c r="C106" s="29">
        <f t="shared" si="7"/>
        <v>100000</v>
      </c>
      <c r="D106" s="29">
        <v>100000</v>
      </c>
      <c r="E106" s="29"/>
      <c r="F106" s="29"/>
    </row>
    <row r="107" spans="1:8" ht="98.25" customHeight="1" x14ac:dyDescent="0.25">
      <c r="A107" s="11">
        <v>41053900</v>
      </c>
      <c r="B107" s="14" t="s">
        <v>96</v>
      </c>
      <c r="C107" s="29">
        <f>D107+E107</f>
        <v>200000</v>
      </c>
      <c r="D107" s="29">
        <v>200000</v>
      </c>
      <c r="E107" s="29"/>
      <c r="F107" s="29"/>
    </row>
    <row r="108" spans="1:8" ht="78.75" customHeight="1" x14ac:dyDescent="0.25">
      <c r="A108" s="11">
        <v>41053900</v>
      </c>
      <c r="B108" s="14" t="s">
        <v>97</v>
      </c>
      <c r="C108" s="29">
        <f t="shared" si="7"/>
        <v>100000</v>
      </c>
      <c r="D108" s="29">
        <v>100000</v>
      </c>
      <c r="E108" s="29"/>
      <c r="F108" s="29"/>
    </row>
    <row r="109" spans="1:8" ht="78.75" customHeight="1" x14ac:dyDescent="0.25">
      <c r="A109" s="11">
        <v>41053900</v>
      </c>
      <c r="B109" s="14" t="s">
        <v>98</v>
      </c>
      <c r="C109" s="29">
        <f t="shared" si="7"/>
        <v>326249</v>
      </c>
      <c r="D109" s="29">
        <v>326249</v>
      </c>
      <c r="E109" s="29"/>
      <c r="F109" s="29"/>
    </row>
    <row r="110" spans="1:8" ht="66.75" customHeight="1" x14ac:dyDescent="0.25">
      <c r="A110" s="11">
        <v>41053900</v>
      </c>
      <c r="B110" s="14" t="s">
        <v>77</v>
      </c>
      <c r="C110" s="29">
        <f t="shared" si="7"/>
        <v>175769</v>
      </c>
      <c r="D110" s="29">
        <v>175769</v>
      </c>
      <c r="E110" s="29"/>
      <c r="F110" s="29"/>
      <c r="G110" s="20">
        <f>D110+D111+D112+D113+D114+D115+D116+D117</f>
        <v>1490893</v>
      </c>
      <c r="H110" s="20"/>
    </row>
    <row r="111" spans="1:8" ht="49.5" customHeight="1" x14ac:dyDescent="0.25">
      <c r="A111" s="11">
        <v>41053900</v>
      </c>
      <c r="B111" s="14" t="s">
        <v>87</v>
      </c>
      <c r="C111" s="29">
        <f>D111+E111</f>
        <v>31077</v>
      </c>
      <c r="D111" s="29">
        <v>31077</v>
      </c>
      <c r="E111" s="29"/>
      <c r="F111" s="29"/>
      <c r="H111" s="20"/>
    </row>
    <row r="112" spans="1:8" ht="78.75" customHeight="1" x14ac:dyDescent="0.25">
      <c r="A112" s="11">
        <v>41053900</v>
      </c>
      <c r="B112" s="14" t="s">
        <v>78</v>
      </c>
      <c r="C112" s="29">
        <f t="shared" si="7"/>
        <v>274740</v>
      </c>
      <c r="D112" s="29">
        <v>274740</v>
      </c>
      <c r="E112" s="29"/>
      <c r="F112" s="29"/>
    </row>
    <row r="113" spans="1:6" ht="81" customHeight="1" x14ac:dyDescent="0.25">
      <c r="A113" s="11">
        <v>41053900</v>
      </c>
      <c r="B113" s="14" t="s">
        <v>75</v>
      </c>
      <c r="C113" s="29">
        <f t="shared" si="7"/>
        <v>54750</v>
      </c>
      <c r="D113" s="29">
        <v>54750</v>
      </c>
      <c r="E113" s="29"/>
      <c r="F113" s="29"/>
    </row>
    <row r="114" spans="1:6" ht="93.75" customHeight="1" x14ac:dyDescent="0.25">
      <c r="A114" s="11">
        <v>41053900</v>
      </c>
      <c r="B114" s="14" t="s">
        <v>85</v>
      </c>
      <c r="C114" s="29">
        <f>D114+E114</f>
        <v>99736</v>
      </c>
      <c r="D114" s="29">
        <v>99736</v>
      </c>
      <c r="E114" s="29"/>
      <c r="F114" s="29"/>
    </row>
    <row r="115" spans="1:6" ht="47.25" customHeight="1" x14ac:dyDescent="0.25">
      <c r="A115" s="11">
        <v>41053900</v>
      </c>
      <c r="B115" s="14" t="s">
        <v>99</v>
      </c>
      <c r="C115" s="29">
        <f>D115+E115</f>
        <v>300000</v>
      </c>
      <c r="D115" s="29">
        <v>300000</v>
      </c>
      <c r="E115" s="29"/>
      <c r="F115" s="29"/>
    </row>
    <row r="116" spans="1:6" ht="76.5" customHeight="1" x14ac:dyDescent="0.25">
      <c r="A116" s="11">
        <v>41053900</v>
      </c>
      <c r="B116" s="14" t="s">
        <v>100</v>
      </c>
      <c r="C116" s="29">
        <f>D116+E116</f>
        <v>469861</v>
      </c>
      <c r="D116" s="29">
        <v>469861</v>
      </c>
      <c r="E116" s="29"/>
      <c r="F116" s="29"/>
    </row>
    <row r="117" spans="1:6" ht="97.5" customHeight="1" x14ac:dyDescent="0.25">
      <c r="A117" s="11">
        <v>41053900</v>
      </c>
      <c r="B117" s="14" t="s">
        <v>79</v>
      </c>
      <c r="C117" s="29">
        <f t="shared" si="7"/>
        <v>84960</v>
      </c>
      <c r="D117" s="29">
        <v>84960</v>
      </c>
      <c r="E117" s="29"/>
      <c r="F117" s="29"/>
    </row>
    <row r="118" spans="1:6" ht="19.5" customHeight="1" x14ac:dyDescent="0.25">
      <c r="A118" s="21" t="s">
        <v>27</v>
      </c>
      <c r="B118" s="15" t="s">
        <v>26</v>
      </c>
      <c r="C118" s="28">
        <f t="shared" si="7"/>
        <v>174949993</v>
      </c>
      <c r="D118" s="28">
        <f>D81+D82</f>
        <v>170202415</v>
      </c>
      <c r="E118" s="28">
        <f>E81+E82</f>
        <v>4747578</v>
      </c>
      <c r="F118" s="28">
        <f>F81+F82</f>
        <v>30000</v>
      </c>
    </row>
    <row r="119" spans="1:6" x14ac:dyDescent="0.2">
      <c r="A119" s="6"/>
      <c r="B119" s="7"/>
      <c r="C119" s="7"/>
      <c r="D119" s="8"/>
      <c r="E119" s="9"/>
      <c r="F119" s="8"/>
    </row>
    <row r="120" spans="1:6" x14ac:dyDescent="0.2">
      <c r="A120" s="41"/>
      <c r="B120" s="41"/>
      <c r="C120" s="41"/>
      <c r="D120" s="41"/>
      <c r="E120" s="41"/>
      <c r="F120" s="41"/>
    </row>
    <row r="121" spans="1:6" ht="15.75" customHeight="1" x14ac:dyDescent="0.25">
      <c r="A121" s="42" t="s">
        <v>69</v>
      </c>
      <c r="B121" s="42"/>
      <c r="C121" s="42"/>
      <c r="D121" s="42"/>
      <c r="E121" s="42"/>
      <c r="F121" s="42"/>
    </row>
    <row r="122" spans="1:6" x14ac:dyDescent="0.2">
      <c r="A122" s="41"/>
      <c r="B122" s="41"/>
      <c r="C122" s="41"/>
      <c r="D122" s="41"/>
      <c r="E122" s="41"/>
      <c r="F122" s="41"/>
    </row>
  </sheetData>
  <mergeCells count="13">
    <mergeCell ref="B7:E7"/>
    <mergeCell ref="B8:D8"/>
    <mergeCell ref="B12:B14"/>
    <mergeCell ref="D12:D14"/>
    <mergeCell ref="E12:F12"/>
    <mergeCell ref="E13:E14"/>
    <mergeCell ref="F13:F14"/>
    <mergeCell ref="A10:E10"/>
    <mergeCell ref="A120:F120"/>
    <mergeCell ref="A121:F121"/>
    <mergeCell ref="A122:F122"/>
    <mergeCell ref="A12:A14"/>
    <mergeCell ref="C12:C14"/>
  </mergeCells>
  <phoneticPr fontId="0" type="noConversion"/>
  <pageMargins left="0.74803149606299213" right="0.27559055118110237" top="0.59055118110236227" bottom="0.39370078740157483" header="0.51181102362204722" footer="0.51181102362204722"/>
  <pageSetup paperSize="9" scale="6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gfu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user6</dc:creator>
  <cp:lastModifiedBy>Asus</cp:lastModifiedBy>
  <cp:lastPrinted>2022-11-29T07:21:31Z</cp:lastPrinted>
  <dcterms:created xsi:type="dcterms:W3CDTF">2005-03-22T14:14:41Z</dcterms:created>
  <dcterms:modified xsi:type="dcterms:W3CDTF">2024-01-11T06:17:16Z</dcterms:modified>
</cp:coreProperties>
</file>