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ПАПКА ОБМЕНА\Готовий бюджет\"/>
    </mc:Choice>
  </mc:AlternateContent>
  <bookViews>
    <workbookView xWindow="-108" yWindow="-108" windowWidth="23256" windowHeight="13896"/>
  </bookViews>
  <sheets>
    <sheet name="Додаток 1" sheetId="4" r:id="rId1"/>
  </sheets>
  <definedNames>
    <definedName name="_xlnm.Print_Area" localSheetId="0">'Додаток 1'!$A$1:$F$120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4" l="1"/>
  <c r="F87" i="4"/>
  <c r="D87" i="4"/>
  <c r="E91" i="4"/>
  <c r="F91" i="4"/>
  <c r="D91" i="4"/>
  <c r="G100" i="4" l="1"/>
  <c r="E92" i="4" l="1"/>
  <c r="F92" i="4"/>
  <c r="D92" i="4"/>
  <c r="C109" i="4"/>
  <c r="C117" i="4" l="1"/>
  <c r="C116" i="4"/>
  <c r="C115" i="4"/>
  <c r="C114" i="4"/>
  <c r="C113" i="4"/>
  <c r="C112" i="4"/>
  <c r="C111" i="4"/>
  <c r="G110" i="4"/>
  <c r="C110" i="4"/>
  <c r="C108" i="4"/>
  <c r="C107" i="4"/>
  <c r="C106" i="4"/>
  <c r="C105" i="4"/>
  <c r="C104" i="4"/>
  <c r="C103" i="4"/>
  <c r="C102" i="4"/>
  <c r="C101" i="4"/>
  <c r="C100" i="4"/>
  <c r="C99" i="4"/>
  <c r="C98" i="4"/>
  <c r="C97" i="4"/>
  <c r="C96" i="4"/>
  <c r="C95" i="4"/>
  <c r="C94" i="4"/>
  <c r="C93" i="4"/>
  <c r="C92" i="4"/>
  <c r="C90" i="4"/>
  <c r="C89" i="4"/>
  <c r="F88" i="4"/>
  <c r="E88" i="4"/>
  <c r="D88" i="4"/>
  <c r="C84" i="4"/>
  <c r="F83" i="4"/>
  <c r="E83" i="4"/>
  <c r="C83" i="4" s="1"/>
  <c r="C82" i="4"/>
  <c r="C81" i="4"/>
  <c r="C80" i="4"/>
  <c r="F79" i="4"/>
  <c r="E79" i="4"/>
  <c r="D79" i="4"/>
  <c r="C77" i="4"/>
  <c r="C76" i="4"/>
  <c r="F75" i="4"/>
  <c r="F68" i="4" s="1"/>
  <c r="E75" i="4"/>
  <c r="E68" i="4" s="1"/>
  <c r="D75" i="4"/>
  <c r="C74" i="4"/>
  <c r="D73" i="4"/>
  <c r="C73" i="4" s="1"/>
  <c r="C72" i="4"/>
  <c r="C71" i="4"/>
  <c r="C70" i="4"/>
  <c r="D69" i="4"/>
  <c r="C67" i="4"/>
  <c r="C66" i="4"/>
  <c r="D65" i="4"/>
  <c r="C65" i="4" s="1"/>
  <c r="C64" i="4"/>
  <c r="D63" i="4"/>
  <c r="C63" i="4" s="1"/>
  <c r="C60" i="4"/>
  <c r="C59" i="4"/>
  <c r="C58" i="4"/>
  <c r="F57" i="4"/>
  <c r="F56" i="4" s="1"/>
  <c r="E57" i="4"/>
  <c r="E56" i="4" s="1"/>
  <c r="D57" i="4"/>
  <c r="D56" i="4" s="1"/>
  <c r="C55" i="4"/>
  <c r="C54" i="4"/>
  <c r="C53" i="4"/>
  <c r="F52" i="4"/>
  <c r="E52" i="4"/>
  <c r="D52" i="4"/>
  <c r="C51" i="4"/>
  <c r="C50" i="4" s="1"/>
  <c r="F50" i="4"/>
  <c r="E50" i="4"/>
  <c r="E37" i="4" s="1"/>
  <c r="D50" i="4"/>
  <c r="C49" i="4"/>
  <c r="C48" i="4"/>
  <c r="C47" i="4"/>
  <c r="C46" i="4"/>
  <c r="C45" i="4"/>
  <c r="C44" i="4"/>
  <c r="C43" i="4"/>
  <c r="C42" i="4"/>
  <c r="C41" i="4"/>
  <c r="C40" i="4"/>
  <c r="C39" i="4"/>
  <c r="D38" i="4"/>
  <c r="C38" i="4" s="1"/>
  <c r="C36" i="4"/>
  <c r="C35" i="4"/>
  <c r="D34" i="4"/>
  <c r="C34" i="4" s="1"/>
  <c r="C33" i="4"/>
  <c r="C32" i="4" s="1"/>
  <c r="F32" i="4"/>
  <c r="E32" i="4"/>
  <c r="D32" i="4"/>
  <c r="C31" i="4"/>
  <c r="C30" i="4" s="1"/>
  <c r="F30" i="4"/>
  <c r="E30" i="4"/>
  <c r="D30" i="4"/>
  <c r="C28" i="4"/>
  <c r="D27" i="4"/>
  <c r="C27" i="4" s="1"/>
  <c r="C26" i="4"/>
  <c r="D25" i="4"/>
  <c r="C25" i="4" s="1"/>
  <c r="C23" i="4"/>
  <c r="F22" i="4"/>
  <c r="E22" i="4"/>
  <c r="D22" i="4"/>
  <c r="C22" i="4"/>
  <c r="C21" i="4"/>
  <c r="C20" i="4"/>
  <c r="C19" i="4"/>
  <c r="C18" i="4"/>
  <c r="F17" i="4"/>
  <c r="F16" i="4" s="1"/>
  <c r="E17" i="4"/>
  <c r="E16" i="4" s="1"/>
  <c r="D17" i="4"/>
  <c r="C17" i="4" s="1"/>
  <c r="D68" i="4" l="1"/>
  <c r="C68" i="4"/>
  <c r="C57" i="4"/>
  <c r="C56" i="4" s="1"/>
  <c r="C75" i="4"/>
  <c r="F86" i="4"/>
  <c r="C91" i="4"/>
  <c r="F29" i="4"/>
  <c r="C69" i="4"/>
  <c r="F78" i="4"/>
  <c r="F61" i="4" s="1"/>
  <c r="D16" i="4"/>
  <c r="C16" i="4" s="1"/>
  <c r="C88" i="4"/>
  <c r="D62" i="4"/>
  <c r="C62" i="4" s="1"/>
  <c r="C79" i="4"/>
  <c r="C52" i="4"/>
  <c r="C37" i="4" s="1"/>
  <c r="E78" i="4"/>
  <c r="E61" i="4" s="1"/>
  <c r="E29" i="4"/>
  <c r="E15" i="4" s="1"/>
  <c r="D78" i="4"/>
  <c r="E86" i="4"/>
  <c r="G93" i="4"/>
  <c r="C29" i="4"/>
  <c r="F37" i="4"/>
  <c r="D37" i="4"/>
  <c r="D24" i="4"/>
  <c r="C24" i="4" s="1"/>
  <c r="D29" i="4"/>
  <c r="F15" i="4" l="1"/>
  <c r="F85" i="4" s="1"/>
  <c r="F118" i="4" s="1"/>
  <c r="C87" i="4"/>
  <c r="E85" i="4"/>
  <c r="E118" i="4" s="1"/>
  <c r="C15" i="4"/>
  <c r="C78" i="4"/>
  <c r="D61" i="4"/>
  <c r="C61" i="4" s="1"/>
  <c r="D86" i="4"/>
  <c r="C86" i="4" s="1"/>
  <c r="D15" i="4"/>
  <c r="D85" i="4" l="1"/>
  <c r="D118" i="4"/>
  <c r="C118" i="4" s="1"/>
  <c r="C85" i="4"/>
</calcChain>
</file>

<file path=xl/sharedStrings.xml><?xml version="1.0" encoding="utf-8"?>
<sst xmlns="http://schemas.openxmlformats.org/spreadsheetml/2006/main" count="120" uniqueCount="118">
  <si>
    <t>КОД</t>
  </si>
  <si>
    <t>Спеціальний фонд</t>
  </si>
  <si>
    <t>Податкові надходження</t>
  </si>
  <si>
    <t>Від органів державного управління</t>
  </si>
  <si>
    <t>Загальний фонд</t>
  </si>
  <si>
    <t>Податки на доходи, податки на прибуток, податки на збільшення ринкової вартості  </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</si>
  <si>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</si>
  <si>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</si>
  <si>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</si>
  <si>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Плата за послуги, що надаються бюджетними установами згідно з їх основною діяльністю </t>
  </si>
  <si>
    <t>Податок та збір на доходи  фізичних осіб</t>
  </si>
  <si>
    <t>Надходження від плати за послуги, що надаються бюджетними установами згідно із законодавством </t>
  </si>
  <si>
    <t>Найменування згідно
 з класифікацією доходів бюджету</t>
  </si>
  <si>
    <t>Базова дотація</t>
  </si>
  <si>
    <r>
      <t>Власні надходження бюджетних установ</t>
    </r>
    <r>
      <rPr>
        <sz val="12"/>
        <rFont val="Times New Roman"/>
        <family val="1"/>
        <charset val="204"/>
      </rPr>
      <t xml:space="preserve">  </t>
    </r>
  </si>
  <si>
    <r>
      <t xml:space="preserve">Офіційні трансферти </t>
    </r>
    <r>
      <rPr>
        <sz val="12"/>
        <rFont val="Times New Roman"/>
        <family val="1"/>
        <charset val="204"/>
      </rPr>
      <t> </t>
    </r>
  </si>
  <si>
    <t>Адміністративні збори та платежі, доходи від некомерційної господарської діяльності </t>
  </si>
  <si>
    <t>Плата за надання адміністративних послуг</t>
  </si>
  <si>
    <t>Адміністративний збір за державну реєстрацію речових прав на нерухоме майно та їх обтяжень</t>
  </si>
  <si>
    <t xml:space="preserve">        </t>
  </si>
  <si>
    <t>Дотації з державного бюджету місцевим бюджетам </t>
  </si>
  <si>
    <t>Субвенції  з місцевих бюджетів іншим місцевим бюджетам</t>
  </si>
  <si>
    <t>Плата за надання інших адміністративних послуг</t>
  </si>
  <si>
    <t>Усього доходів (без урахування міжбюджетних трансфертів)</t>
  </si>
  <si>
    <t>Разом доходів:</t>
  </si>
  <si>
    <t>Х</t>
  </si>
  <si>
    <t>Усього</t>
  </si>
  <si>
    <t>у тому числі бюджет розвитку</t>
  </si>
  <si>
    <t>(грн.)</t>
  </si>
  <si>
    <t>Додаток 1</t>
  </si>
  <si>
    <t xml:space="preserve">до рішення міської ради </t>
  </si>
  <si>
    <t>Податок на прибуток підприємств</t>
  </si>
  <si>
    <t xml:space="preserve">Податок на прибуток підприємств та фінансових установ комунальної власності </t>
  </si>
  <si>
    <t>Внутрішні податки на товари та послуги</t>
  </si>
  <si>
    <t xml:space="preserve">Акцизний податок з вироблених в Україні підакцизних товарів (продукції) </t>
  </si>
  <si>
    <t>Пальне</t>
  </si>
  <si>
    <t xml:space="preserve">Акцизний податок з ввезених на митну територію України підакцизних товарів (продукції) </t>
  </si>
  <si>
    <t xml:space="preserve">Акцизний податок з реалізації суб'єктами господарювання роздрібної торгівлі підакцизних товарів </t>
  </si>
  <si>
    <t>Туристичний збір</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</si>
  <si>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</si>
  <si>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</si>
  <si>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</si>
  <si>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</si>
  <si>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 xml:space="preserve">Земельний податок з юридичних осіб </t>
  </si>
  <si>
    <t xml:space="preserve">Орендна плата з юридичних осіб </t>
  </si>
  <si>
    <t xml:space="preserve">Земельний податок з фізичних осіб </t>
  </si>
  <si>
    <t xml:space="preserve">Орендна плата з фізичних осіб </t>
  </si>
  <si>
    <t>Транспортний податок з юридичних осіб </t>
  </si>
  <si>
    <t xml:space="preserve">Туристичний збір, сплачений фізичними особами </t>
  </si>
  <si>
    <t>Єдиний податок</t>
  </si>
  <si>
    <t xml:space="preserve">Єдиний податок з юридичних осіб </t>
  </si>
  <si>
    <t xml:space="preserve">Єдиний податок з фізичних осіб </t>
  </si>
  <si>
    <t>Неподаткові надходження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</si>
  <si>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</si>
  <si>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</si>
  <si>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Державне мито</t>
  </si>
  <si>
    <t xml:space="preserve">Державне мито, що сплачується за місцем розгляду та оформлення документів, у тому числі за оформлення документів на спадщину і дарування  </t>
  </si>
  <si>
    <t>Інші податки та збори </t>
  </si>
  <si>
    <t>Екологічний податок </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</si>
  <si>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</si>
  <si>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 xml:space="preserve">Надходження від скидів забруднюючих речовин безпосередньо у водні об'єкти </t>
  </si>
  <si>
    <t xml:space="preserve">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</si>
  <si>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 xml:space="preserve">Податок на майно </t>
  </si>
  <si>
    <t xml:space="preserve">                                                                                                     (код бюджету)</t>
  </si>
  <si>
    <t>Місцеві податки та збори, що сплачуються  (перераховуються) згідно з Податковим кодексом України</t>
  </si>
  <si>
    <t>Плата за оренду майна бюджетних установ, що здійснюється відповідно до Закону України "Про оренду державного та комунального майна"</t>
  </si>
  <si>
    <t>Начальник фінансового управління міської ради                                                                              Тетяна ЛИТВИНЕНКО</t>
  </si>
  <si>
    <t>Рентна плата та плата за використання інших природних ресурсів </t>
  </si>
  <si>
    <t>Рентна плата за користування надрами загальнодержавного значення</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</si>
  <si>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</si>
  <si>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</si>
  <si>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 xml:space="preserve">субвенції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 - санітарної допомоги" </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</si>
  <si>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згідно рецептів лікарів, що виписуються комунальним некомерційним підприємством "Новоодеський  центр первинної медико - санітарної допомоги"</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</si>
  <si>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</si>
  <si>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</si>
  <si>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</si>
  <si>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</si>
  <si>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субвенція з бюджету Костянтинівської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</si>
  <si>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 xml:space="preserve">субвенція з бюджету Костянтинівської сільської територіальної громади на фінансування послуг, які надаються комунальною установою "Трудовий архів" Новоодеської міської ради </t>
  </si>
  <si>
    <t xml:space="preserve">субвенція з бюджету Сухоєланецької сільської територіальної громади на фінансування послуг, які надаються комунальною установою "Трудовий архів" Новоодеської міської ради </t>
  </si>
  <si>
    <t>Податок на доходи фізичних осіб у вигляді мінімального податкового зобов'язання, що підлягає сплаті фізичними особами</t>
  </si>
  <si>
    <t xml:space="preserve">субвенції з бюджету Костянтинівської сільської територіальної громади на здійснення видатків у сфері охорони здоров'я, зокрема на 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 - санітарної допомоги" </t>
  </si>
  <si>
    <t xml:space="preserve">субвенції з бюджету Костянтинівської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</si>
  <si>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субвенція з бюджету Сухоєланецької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</si>
  <si>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</si>
  <si>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</si>
  <si>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</si>
  <si>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Інші надходження</t>
  </si>
  <si>
    <t>Транспортний податок з фізичних осіб </t>
  </si>
  <si>
    <t>Доходи від власності та підприємницької діяльності</t>
  </si>
  <si>
    <t>Частина чистого прибутку (доходу) комунальних унітарних підприємств та їх об`єднань, що вилучається до відповідного місцевого бюджету</t>
  </si>
  <si>
    <t>Адміністративні штрафи за адміністративні правопорушення у сфері забезпечення безпеки дорожнього руху, зафіксовані в автоматичному режимі</t>
  </si>
  <si>
    <t>Надходження від орендної плати за користування майновим комплексом та іншим майном, що перебуває в комунальній власності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</si>
  <si>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</si>
  <si>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субвенції з бюджету Костянтинівської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</si>
  <si>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бюджету Костянтинівської сільської територіальної громади 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</si>
  <si>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</si>
  <si>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бюджету Сухоєланецької сільської територіальної громади на оплату комунальних послуг та енергоносіїв закладів охорони здоров'я, які знаходяться на території Сухоєланецької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</si>
  <si>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</si>
  <si>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 xml:space="preserve">субвенції з бюджету Сухоєланецької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</si>
  <si>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субвенції з бюджету Сухоєланецької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та амбулаторій ЗПСМ комунального некомерційного підприємства "Новоодеський центр первинної медико - санітарної допомоги", що розташовані на території Сухоєланецької сільської територіальної громади</t>
  </si>
  <si>
    <t>субвенції з бюджету Сухоєланецької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</si>
  <si>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обласного бюджету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</si>
  <si>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</si>
  <si>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Надходження від орендної плати за користування єдиним майновим комплексом та іншим державним майном</t>
  </si>
  <si>
    <t xml:space="preserve">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 </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</si>
  <si>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</si>
  <si>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виготовленої в порядку рубок головного користування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</si>
  <si>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</si>
  <si>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</si>
  <si>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</si>
  <si>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Додаткова дотація з державного бюджету місцевим бюджетам на здійснення повноважень органів місцевого самоврядування на деокупованих, тимчасосо окупованих та інших територіях України, що зазнали негативного впливу у зв'язку з повномаштабною збройною агресією Російської Федерації</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</si>
  <si>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с. Костянтинівка, с. Новоінгулка комунального некомерційного підприємства "Новоодеський  центр первинної медико - санітарної допомоги" </t>
  </si>
  <si>
    <r>
      <t xml:space="preserve">Інші субвенції з місцевого бюджету   </t>
    </r>
    <r>
      <rPr>
        <sz val="12"/>
        <color theme="1"/>
        <rFont val="Times New Roman"/>
        <family val="1"/>
        <charset val="204"/>
      </rPr>
      <t>в тому числі:</t>
    </r>
  </si>
  <si>
    <t>Доходи бюджету Новоодеської міської територіальної громади на 2026 рік</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</si>
  <si>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</si>
  <si>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амбулаторій ЗПСМ комунального некомерційного підприємства "Новоодеський  центр первинної медико - санітарної допомоги" </t>
  </si>
  <si>
    <t>від 24 грудня 2025 року №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</si>
</sst>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
    <numFmt numFmtId="166" formatCode="#0.00"/>
  </numFmts>
  <fonts count="17" x14ac:knownFonts="1">
    <font>
      <sz val="10"/>
      <name val="Arial Cyr"/>
      <charset val="204"/>
    </font>
    <font>
      <sz val="10"/>
      <name val="Times New Roman"/>
      <family val="1"/>
      <charset val="204"/>
    </font>
    <font>
      <sz val="12"/>
      <name val="Times New Roman"/>
      <family val="1"/>
      <charset val="204"/>
    </font>
    <font>
      <sz val="9"/>
      <name val="Times New Roman"/>
      <family val="1"/>
      <charset val="204"/>
    </font>
    <font>
      <b/>
      <sz val="12"/>
      <name val="Times New Roman"/>
      <family val="1"/>
      <charset val="204"/>
    </font>
    <font>
      <b/>
      <sz val="9"/>
      <name val="Times New Roman"/>
      <family val="1"/>
      <charset val="204"/>
    </font>
    <font>
      <sz val="11"/>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1"/>
      <color theme="1"/>
      <name val="Calibri"/>
      <family val="2"/>
      <charset val="204"/>
      <scheme val="minor"/>
    </font>
    <font>
      <sz val="10"/>
      <color theme="1"/>
      <name val="Calibri"/>
      <family val="2"/>
      <charset val="204"/>
      <scheme val="minor"/>
    </font>
    <font>
      <sz val="10"/>
      <color rgb="FFFF0000"/>
      <name val="Times New Roman"/>
      <family val="1"/>
      <charset val="204"/>
    </font>
    <font>
      <sz val="12"/>
      <color theme="1"/>
      <name val="Times New Roman"/>
      <family val="1"/>
      <charset val="204"/>
    </font>
    <font>
      <b/>
      <sz val="12"/>
      <color theme="1"/>
      <name val="Times New Roman"/>
      <family val="1"/>
      <charset val="204"/>
    </font>
    <font>
      <sz val="12"/>
      <color rgb="FFFF0000"/>
      <name val="Times New Roman"/>
      <family val="1"/>
      <charset val="204"/>
    </font>
    <font>
      <b/>
      <sz val="14"/>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0" fillId="0" borderId="0"/>
    <xf numFmtId="0" fontId="11" fillId="0" borderId="0"/>
  </cellStyleXfs>
  <cellXfs count="74">
    <xf numFmtId="0" fontId="0" fillId="0" borderId="0" xfId="0"/>
    <xf numFmtId="0" fontId="3" fillId="0" borderId="0" xfId="0" applyFont="1"/>
    <xf numFmtId="0" fontId="1" fillId="0" borderId="0" xfId="0" applyFont="1"/>
    <xf numFmtId="0" fontId="3" fillId="0" borderId="0" xfId="0" applyFont="1" applyAlignment="1"/>
    <xf numFmtId="0" fontId="4" fillId="0" borderId="0" xfId="0" applyFont="1" applyAlignment="1"/>
    <xf numFmtId="0" fontId="2" fillId="0" borderId="0" xfId="0" applyFont="1"/>
    <xf numFmtId="0" fontId="3" fillId="0" borderId="0" xfId="0" applyFont="1" applyBorder="1"/>
    <xf numFmtId="0" fontId="5" fillId="0" borderId="0" xfId="0" applyFont="1" applyBorder="1"/>
    <xf numFmtId="164" fontId="5" fillId="0" borderId="0" xfId="0" applyNumberFormat="1" applyFont="1" applyBorder="1"/>
    <xf numFmtId="165" fontId="5" fillId="0" borderId="0" xfId="0" applyNumberFormat="1" applyFont="1" applyBorder="1"/>
    <xf numFmtId="0" fontId="4" fillId="0" borderId="1" xfId="0" applyFont="1" applyFill="1" applyBorder="1"/>
    <xf numFmtId="0" fontId="2" fillId="0" borderId="1" xfId="0" applyFont="1" applyBorder="1"/>
    <xf numFmtId="0" fontId="2" fillId="0" borderId="1" xfId="0" applyFont="1" applyFill="1" applyBorder="1"/>
    <xf numFmtId="0" fontId="2"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1" fillId="0" borderId="0" xfId="0" applyFont="1" applyAlignment="1"/>
    <xf numFmtId="0" fontId="6" fillId="0" borderId="0" xfId="0" applyFont="1"/>
    <xf numFmtId="0" fontId="3" fillId="0" borderId="1" xfId="0" applyFont="1" applyBorder="1" applyAlignment="1">
      <alignment horizontal="center"/>
    </xf>
    <xf numFmtId="2" fontId="3" fillId="0" borderId="0" xfId="0" applyNumberFormat="1" applyFont="1"/>
    <xf numFmtId="0" fontId="2"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Border="1" applyAlignment="1">
      <alignment horizontal="left"/>
    </xf>
    <xf numFmtId="0" fontId="2" fillId="2" borderId="1" xfId="0" applyFont="1" applyFill="1" applyBorder="1"/>
    <xf numFmtId="0" fontId="2" fillId="2" borderId="1" xfId="0" applyFont="1" applyFill="1" applyBorder="1" applyAlignment="1">
      <alignment wrapText="1"/>
    </xf>
    <xf numFmtId="2" fontId="4"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0" xfId="0" applyNumberFormat="1" applyFont="1" applyAlignment="1">
      <alignment horizontal="center"/>
    </xf>
    <xf numFmtId="0" fontId="8" fillId="0" borderId="1" xfId="2" applyFont="1" applyBorder="1" applyAlignment="1">
      <alignment wrapText="1"/>
    </xf>
    <xf numFmtId="0" fontId="9" fillId="0" borderId="1" xfId="2" applyFont="1" applyBorder="1" applyAlignment="1">
      <alignment wrapText="1"/>
    </xf>
    <xf numFmtId="2" fontId="2" fillId="2" borderId="1" xfId="0" applyNumberFormat="1" applyFont="1" applyFill="1" applyBorder="1" applyAlignment="1">
      <alignment horizontal="center"/>
    </xf>
    <xf numFmtId="0" fontId="4" fillId="2" borderId="1" xfId="0" applyFont="1" applyFill="1" applyBorder="1"/>
    <xf numFmtId="2" fontId="4" fillId="2" borderId="1" xfId="0" applyNumberFormat="1" applyFont="1" applyFill="1" applyBorder="1" applyAlignment="1">
      <alignment horizontal="center"/>
    </xf>
    <xf numFmtId="0" fontId="2" fillId="2" borderId="1" xfId="0" applyFont="1" applyFill="1" applyBorder="1" applyAlignment="1">
      <alignment horizontal="center"/>
    </xf>
    <xf numFmtId="0" fontId="4" fillId="2" borderId="1" xfId="0" applyFont="1" applyFill="1" applyBorder="1" applyAlignment="1">
      <alignment horizontal="left"/>
    </xf>
    <xf numFmtId="0" fontId="12" fillId="0" borderId="0" xfId="0" applyFont="1" applyAlignment="1"/>
    <xf numFmtId="2" fontId="13" fillId="0" borderId="1" xfId="0" applyNumberFormat="1" applyFont="1" applyBorder="1" applyAlignment="1">
      <alignment horizontal="center"/>
    </xf>
    <xf numFmtId="166" fontId="13" fillId="0" borderId="1" xfId="0" applyNumberFormat="1" applyFont="1" applyFill="1" applyBorder="1" applyAlignment="1">
      <alignment horizontal="center"/>
    </xf>
    <xf numFmtId="0" fontId="4" fillId="3" borderId="1" xfId="0" applyFont="1" applyFill="1" applyBorder="1"/>
    <xf numFmtId="0" fontId="4" fillId="3" borderId="1" xfId="0" applyFont="1" applyFill="1" applyBorder="1" applyAlignment="1">
      <alignment horizontal="justify" vertical="top" wrapText="1"/>
    </xf>
    <xf numFmtId="2" fontId="4" fillId="3" borderId="1" xfId="0" applyNumberFormat="1" applyFont="1" applyFill="1" applyBorder="1" applyAlignment="1">
      <alignment horizontal="center"/>
    </xf>
    <xf numFmtId="0" fontId="2" fillId="3"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justify" vertical="top" wrapText="1"/>
    </xf>
    <xf numFmtId="2" fontId="2" fillId="3" borderId="1" xfId="0" applyNumberFormat="1" applyFont="1" applyFill="1" applyBorder="1" applyAlignment="1">
      <alignment horizontal="center"/>
    </xf>
    <xf numFmtId="0" fontId="2" fillId="3" borderId="1" xfId="0" applyFont="1" applyFill="1" applyBorder="1" applyAlignment="1">
      <alignment wrapText="1"/>
    </xf>
    <xf numFmtId="2" fontId="14" fillId="3" borderId="1" xfId="0" applyNumberFormat="1" applyFont="1" applyFill="1" applyBorder="1" applyAlignment="1">
      <alignment horizontal="center"/>
    </xf>
    <xf numFmtId="2" fontId="15" fillId="2" borderId="1" xfId="0" applyNumberFormat="1" applyFont="1" applyFill="1" applyBorder="1" applyAlignment="1">
      <alignment horizontal="center"/>
    </xf>
    <xf numFmtId="0" fontId="15" fillId="2" borderId="1" xfId="0" applyFont="1" applyFill="1" applyBorder="1" applyAlignment="1">
      <alignment horizontal="center"/>
    </xf>
    <xf numFmtId="2" fontId="15" fillId="0" borderId="1" xfId="0" applyNumberFormat="1" applyFont="1" applyFill="1" applyBorder="1" applyAlignment="1">
      <alignment horizontal="center"/>
    </xf>
    <xf numFmtId="2" fontId="13" fillId="2" borderId="1" xfId="0" applyNumberFormat="1" applyFont="1" applyFill="1" applyBorder="1" applyAlignment="1">
      <alignment horizontal="center"/>
    </xf>
    <xf numFmtId="0" fontId="13" fillId="2" borderId="1" xfId="0" applyFont="1" applyFill="1" applyBorder="1"/>
    <xf numFmtId="0" fontId="13" fillId="2" borderId="1" xfId="0" applyFont="1" applyFill="1" applyBorder="1" applyAlignment="1">
      <alignment wrapText="1"/>
    </xf>
    <xf numFmtId="0" fontId="13" fillId="2" borderId="1" xfId="0" applyNumberFormat="1" applyFont="1" applyFill="1" applyBorder="1" applyAlignment="1">
      <alignment wrapText="1"/>
    </xf>
    <xf numFmtId="0" fontId="13" fillId="0" borderId="1" xfId="0" applyFont="1" applyFill="1" applyBorder="1" applyAlignment="1">
      <alignment wrapText="1"/>
    </xf>
    <xf numFmtId="0" fontId="13" fillId="0" borderId="1" xfId="0" applyFont="1" applyFill="1" applyBorder="1"/>
    <xf numFmtId="2" fontId="13" fillId="0" borderId="1" xfId="0" applyNumberFormat="1" applyFont="1" applyFill="1" applyBorder="1" applyAlignment="1">
      <alignment horizontal="center"/>
    </xf>
    <xf numFmtId="0" fontId="14" fillId="2" borderId="1" xfId="0" applyFont="1" applyFill="1" applyBorder="1"/>
    <xf numFmtId="0" fontId="14" fillId="2" borderId="1" xfId="0" applyFont="1" applyFill="1" applyBorder="1" applyAlignment="1">
      <alignment wrapText="1"/>
    </xf>
    <xf numFmtId="2" fontId="14" fillId="2" borderId="1" xfId="0" applyNumberFormat="1"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
    </xf>
    <xf numFmtId="0" fontId="4" fillId="0" borderId="1" xfId="0" applyFont="1" applyBorder="1" applyAlignment="1">
      <alignment horizontal="center" wrapText="1"/>
    </xf>
    <xf numFmtId="0" fontId="2"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6" fillId="0" borderId="0" xfId="0" applyFont="1" applyAlignment="1">
      <alignment horizontal="center"/>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abSelected="1" view="pageBreakPreview" zoomScale="90" workbookViewId="0">
      <selection activeCell="D18" sqref="D18"/>
    </sheetView>
  </sheetViews>
  <sheetFormatPr defaultColWidth="9.109375" defaultRowHeight="12" x14ac:dyDescent="0.25"/>
  <cols>
    <col min="1" max="1" width="10.5546875" style="1" customWidth="1"/>
    <col min="2" max="2" width="71.33203125" style="1" customWidth="1"/>
    <col min="3" max="3" width="14.88671875" style="1" customWidth="1"/>
    <col min="4" max="4" width="14.44140625" style="1" customWidth="1"/>
    <col min="5" max="5" width="13.109375" style="1" customWidth="1"/>
    <col min="6" max="6" width="12" style="1" customWidth="1"/>
    <col min="7" max="8" width="11.109375" style="1" bestFit="1" customWidth="1"/>
    <col min="9" max="16384" width="9.109375" style="1"/>
  </cols>
  <sheetData>
    <row r="1" spans="1:8" ht="15" customHeight="1" x14ac:dyDescent="0.25">
      <c r="D1" s="2" t="s">
        <v>29</v>
      </c>
    </row>
    <row r="2" spans="1:8" hidden="1" x14ac:dyDescent="0.25"/>
    <row r="3" spans="1:8" ht="13.2" x14ac:dyDescent="0.25">
      <c r="B3" s="16"/>
      <c r="C3" s="16"/>
      <c r="D3" s="16" t="s">
        <v>30</v>
      </c>
      <c r="E3" s="16"/>
    </row>
    <row r="4" spans="1:8" ht="13.2" x14ac:dyDescent="0.25">
      <c r="B4" s="16"/>
      <c r="C4" s="16"/>
      <c r="D4" s="16" t="s">
        <v>117</v>
      </c>
      <c r="E4" s="35"/>
    </row>
    <row r="5" spans="1:8" ht="13.8" x14ac:dyDescent="0.25">
      <c r="C5" s="2"/>
      <c r="D5" s="17"/>
    </row>
    <row r="6" spans="1:8" ht="17.399999999999999" x14ac:dyDescent="0.3">
      <c r="B6" s="73" t="s">
        <v>114</v>
      </c>
      <c r="C6" s="73"/>
      <c r="D6" s="73"/>
      <c r="E6" s="73"/>
      <c r="F6" s="3"/>
      <c r="G6" s="3"/>
      <c r="H6" s="3"/>
    </row>
    <row r="7" spans="1:8" ht="13.5" customHeight="1" x14ac:dyDescent="0.3">
      <c r="B7" s="65" t="s">
        <v>19</v>
      </c>
      <c r="C7" s="65"/>
      <c r="D7" s="65"/>
      <c r="E7" s="4"/>
      <c r="F7" s="3"/>
      <c r="G7" s="3"/>
      <c r="H7" s="3"/>
    </row>
    <row r="8" spans="1:8" ht="15.6" hidden="1" x14ac:dyDescent="0.3">
      <c r="B8" s="5"/>
      <c r="C8" s="5"/>
      <c r="D8" s="5"/>
      <c r="E8" s="5"/>
    </row>
    <row r="9" spans="1:8" ht="15.6" x14ac:dyDescent="0.3">
      <c r="A9" s="66">
        <v>1455000000</v>
      </c>
      <c r="B9" s="66"/>
      <c r="C9" s="66"/>
      <c r="D9" s="66"/>
      <c r="E9" s="66"/>
    </row>
    <row r="10" spans="1:8" x14ac:dyDescent="0.25">
      <c r="B10" s="3" t="s">
        <v>63</v>
      </c>
      <c r="C10" s="3"/>
      <c r="D10" s="3"/>
      <c r="E10" s="3"/>
      <c r="F10" s="1" t="s">
        <v>28</v>
      </c>
    </row>
    <row r="11" spans="1:8" ht="15.75" customHeight="1" x14ac:dyDescent="0.3">
      <c r="A11" s="67" t="s">
        <v>0</v>
      </c>
      <c r="B11" s="68" t="s">
        <v>12</v>
      </c>
      <c r="C11" s="68" t="s">
        <v>26</v>
      </c>
      <c r="D11" s="68" t="s">
        <v>4</v>
      </c>
      <c r="E11" s="70" t="s">
        <v>1</v>
      </c>
      <c r="F11" s="70"/>
    </row>
    <row r="12" spans="1:8" ht="15.75" customHeight="1" x14ac:dyDescent="0.25">
      <c r="A12" s="67"/>
      <c r="B12" s="69"/>
      <c r="C12" s="68"/>
      <c r="D12" s="68"/>
      <c r="E12" s="71" t="s">
        <v>26</v>
      </c>
      <c r="F12" s="72" t="s">
        <v>27</v>
      </c>
    </row>
    <row r="13" spans="1:8" ht="24" customHeight="1" x14ac:dyDescent="0.25">
      <c r="A13" s="67"/>
      <c r="B13" s="69"/>
      <c r="C13" s="68"/>
      <c r="D13" s="68"/>
      <c r="E13" s="71"/>
      <c r="F13" s="72"/>
    </row>
    <row r="14" spans="1:8" x14ac:dyDescent="0.25">
      <c r="A14" s="18">
        <v>1</v>
      </c>
      <c r="B14" s="18">
        <v>2</v>
      </c>
      <c r="C14" s="18">
        <v>3</v>
      </c>
      <c r="D14" s="18">
        <v>4</v>
      </c>
      <c r="E14" s="18">
        <v>5</v>
      </c>
      <c r="F14" s="18">
        <v>6</v>
      </c>
    </row>
    <row r="15" spans="1:8" ht="15.6" x14ac:dyDescent="0.3">
      <c r="A15" s="14">
        <v>10000000</v>
      </c>
      <c r="B15" s="22" t="s">
        <v>2</v>
      </c>
      <c r="C15" s="25">
        <f>C16+C29+C37+C56+C24</f>
        <v>145150833</v>
      </c>
      <c r="D15" s="25">
        <f>D16+D29+D37+D56+D24</f>
        <v>145083333</v>
      </c>
      <c r="E15" s="25">
        <f>E16+E29+E37+E56+E24</f>
        <v>67500</v>
      </c>
      <c r="F15" s="25">
        <f>F16+F29+F37+F56+F24</f>
        <v>0</v>
      </c>
    </row>
    <row r="16" spans="1:8" ht="31.2" x14ac:dyDescent="0.3">
      <c r="A16" s="14">
        <v>11000000</v>
      </c>
      <c r="B16" s="15" t="s">
        <v>5</v>
      </c>
      <c r="C16" s="25">
        <f t="shared" ref="C16:C21" si="0">D16+E16</f>
        <v>79658982</v>
      </c>
      <c r="D16" s="25">
        <f>D17+D22</f>
        <v>79658982</v>
      </c>
      <c r="E16" s="25">
        <f>E17+E22</f>
        <v>0</v>
      </c>
      <c r="F16" s="25">
        <f>F17+F22</f>
        <v>0</v>
      </c>
    </row>
    <row r="17" spans="1:7" ht="15.6" x14ac:dyDescent="0.3">
      <c r="A17" s="14">
        <v>11010000</v>
      </c>
      <c r="B17" s="10" t="s">
        <v>10</v>
      </c>
      <c r="C17" s="25">
        <f t="shared" si="0"/>
        <v>79508982</v>
      </c>
      <c r="D17" s="25">
        <f>D18+D20+D21+D19</f>
        <v>79508982</v>
      </c>
      <c r="E17" s="25">
        <f>E18+E20+E21+E19</f>
        <v>0</v>
      </c>
      <c r="F17" s="25">
        <f>F18+F20+F21+F19</f>
        <v>0</v>
      </c>
      <c r="G17" s="19"/>
    </row>
    <row r="18" spans="1:7" ht="31.2" x14ac:dyDescent="0.3">
      <c r="A18" s="11">
        <v>11010100</v>
      </c>
      <c r="B18" s="13" t="s">
        <v>6</v>
      </c>
      <c r="C18" s="26">
        <f t="shared" si="0"/>
        <v>52978479</v>
      </c>
      <c r="D18" s="26">
        <v>52978479</v>
      </c>
      <c r="E18" s="60"/>
      <c r="F18" s="60"/>
    </row>
    <row r="19" spans="1:7" ht="33" customHeight="1" x14ac:dyDescent="0.3">
      <c r="A19" s="11">
        <v>11010400</v>
      </c>
      <c r="B19" s="13" t="s">
        <v>7</v>
      </c>
      <c r="C19" s="26">
        <f t="shared" si="0"/>
        <v>19186310</v>
      </c>
      <c r="D19" s="26">
        <v>19186310</v>
      </c>
      <c r="E19" s="60"/>
      <c r="F19" s="60"/>
    </row>
    <row r="20" spans="1:7" ht="31.2" x14ac:dyDescent="0.3">
      <c r="A20" s="11">
        <v>11010500</v>
      </c>
      <c r="B20" s="13" t="s">
        <v>8</v>
      </c>
      <c r="C20" s="26">
        <f t="shared" si="0"/>
        <v>1574273</v>
      </c>
      <c r="D20" s="26">
        <v>1574273</v>
      </c>
      <c r="E20" s="60"/>
      <c r="F20" s="60"/>
    </row>
    <row r="21" spans="1:7" ht="31.2" x14ac:dyDescent="0.3">
      <c r="A21" s="11">
        <v>11011300</v>
      </c>
      <c r="B21" s="13" t="s">
        <v>80</v>
      </c>
      <c r="C21" s="26">
        <f t="shared" si="0"/>
        <v>5769920</v>
      </c>
      <c r="D21" s="26">
        <v>5769920</v>
      </c>
      <c r="E21" s="60"/>
      <c r="F21" s="60"/>
    </row>
    <row r="22" spans="1:7" ht="15.6" x14ac:dyDescent="0.3">
      <c r="A22" s="14">
        <v>11020000</v>
      </c>
      <c r="B22" s="10" t="s">
        <v>31</v>
      </c>
      <c r="C22" s="25">
        <f>C23</f>
        <v>150000</v>
      </c>
      <c r="D22" s="25">
        <f>D23</f>
        <v>150000</v>
      </c>
      <c r="E22" s="25">
        <f>E23</f>
        <v>0</v>
      </c>
      <c r="F22" s="25">
        <f>F23</f>
        <v>0</v>
      </c>
    </row>
    <row r="23" spans="1:7" ht="31.2" x14ac:dyDescent="0.3">
      <c r="A23" s="11">
        <v>11020200</v>
      </c>
      <c r="B23" s="20" t="s">
        <v>32</v>
      </c>
      <c r="C23" s="26">
        <f>D23</f>
        <v>150000</v>
      </c>
      <c r="D23" s="27">
        <v>150000</v>
      </c>
      <c r="E23" s="60"/>
      <c r="F23" s="60"/>
    </row>
    <row r="24" spans="1:7" ht="17.25" customHeight="1" x14ac:dyDescent="0.3">
      <c r="A24" s="14">
        <v>13000000</v>
      </c>
      <c r="B24" s="21" t="s">
        <v>67</v>
      </c>
      <c r="C24" s="25">
        <f>D24</f>
        <v>12000</v>
      </c>
      <c r="D24" s="25">
        <f>D25+D27</f>
        <v>12000</v>
      </c>
      <c r="E24" s="60"/>
      <c r="F24" s="60"/>
    </row>
    <row r="25" spans="1:7" ht="17.25" customHeight="1" x14ac:dyDescent="0.3">
      <c r="A25" s="38">
        <v>13010000</v>
      </c>
      <c r="B25" s="39" t="s">
        <v>106</v>
      </c>
      <c r="C25" s="40">
        <f t="shared" ref="C25:C26" si="1">D25</f>
        <v>2000</v>
      </c>
      <c r="D25" s="40">
        <f>D26</f>
        <v>2000</v>
      </c>
      <c r="E25" s="41"/>
      <c r="F25" s="41"/>
    </row>
    <row r="26" spans="1:7" ht="51" customHeight="1" x14ac:dyDescent="0.3">
      <c r="A26" s="42">
        <v>13010200</v>
      </c>
      <c r="B26" s="43" t="s">
        <v>107</v>
      </c>
      <c r="C26" s="40">
        <f t="shared" si="1"/>
        <v>2000</v>
      </c>
      <c r="D26" s="44">
        <v>2000</v>
      </c>
      <c r="E26" s="41"/>
      <c r="F26" s="41"/>
    </row>
    <row r="27" spans="1:7" ht="33.75" customHeight="1" x14ac:dyDescent="0.3">
      <c r="A27" s="14">
        <v>13030000</v>
      </c>
      <c r="B27" s="21" t="s">
        <v>68</v>
      </c>
      <c r="C27" s="25">
        <f>D27</f>
        <v>10000</v>
      </c>
      <c r="D27" s="25">
        <f>D28</f>
        <v>10000</v>
      </c>
      <c r="E27" s="60"/>
      <c r="F27" s="60"/>
    </row>
    <row r="28" spans="1:7" ht="46.8" x14ac:dyDescent="0.3">
      <c r="A28" s="11">
        <v>13030100</v>
      </c>
      <c r="B28" s="20" t="s">
        <v>115</v>
      </c>
      <c r="C28" s="26">
        <f>D28</f>
        <v>10000</v>
      </c>
      <c r="D28" s="26">
        <v>10000</v>
      </c>
      <c r="E28" s="60"/>
      <c r="F28" s="60"/>
    </row>
    <row r="29" spans="1:7" ht="15.6" x14ac:dyDescent="0.3">
      <c r="A29" s="14">
        <v>14000000</v>
      </c>
      <c r="B29" s="10" t="s">
        <v>33</v>
      </c>
      <c r="C29" s="25">
        <f>C30+C32+C34</f>
        <v>20274989</v>
      </c>
      <c r="D29" s="25">
        <f>D30+D32+D34</f>
        <v>20274989</v>
      </c>
      <c r="E29" s="25">
        <f>E30+E32+E34</f>
        <v>0</v>
      </c>
      <c r="F29" s="25">
        <f>F30+F32+F34</f>
        <v>0</v>
      </c>
    </row>
    <row r="30" spans="1:7" ht="31.95" customHeight="1" x14ac:dyDescent="0.3">
      <c r="A30" s="14">
        <v>14020000</v>
      </c>
      <c r="B30" s="21" t="s">
        <v>34</v>
      </c>
      <c r="C30" s="25">
        <f>C31</f>
        <v>1130000</v>
      </c>
      <c r="D30" s="25">
        <f>D31</f>
        <v>1130000</v>
      </c>
      <c r="E30" s="25">
        <f>E31</f>
        <v>0</v>
      </c>
      <c r="F30" s="25">
        <f>F31</f>
        <v>0</v>
      </c>
    </row>
    <row r="31" spans="1:7" ht="15.6" x14ac:dyDescent="0.3">
      <c r="A31" s="11">
        <v>14021900</v>
      </c>
      <c r="B31" s="20" t="s">
        <v>35</v>
      </c>
      <c r="C31" s="26">
        <f>D31+E31</f>
        <v>1130000</v>
      </c>
      <c r="D31" s="27">
        <v>1130000</v>
      </c>
      <c r="E31" s="60"/>
      <c r="F31" s="60"/>
    </row>
    <row r="32" spans="1:7" ht="31.2" x14ac:dyDescent="0.3">
      <c r="A32" s="14">
        <v>14030000</v>
      </c>
      <c r="B32" s="21" t="s">
        <v>36</v>
      </c>
      <c r="C32" s="25">
        <f>C33</f>
        <v>9551589</v>
      </c>
      <c r="D32" s="25">
        <f>D33</f>
        <v>9551589</v>
      </c>
      <c r="E32" s="25">
        <f>E33</f>
        <v>0</v>
      </c>
      <c r="F32" s="25">
        <f>F33</f>
        <v>0</v>
      </c>
    </row>
    <row r="33" spans="1:8" ht="15.6" x14ac:dyDescent="0.3">
      <c r="A33" s="11">
        <v>14031900</v>
      </c>
      <c r="B33" s="20" t="s">
        <v>35</v>
      </c>
      <c r="C33" s="26">
        <f>D33+E33</f>
        <v>9551589</v>
      </c>
      <c r="D33" s="27">
        <v>9551589</v>
      </c>
      <c r="E33" s="60"/>
      <c r="F33" s="60"/>
    </row>
    <row r="34" spans="1:8" ht="31.2" x14ac:dyDescent="0.3">
      <c r="A34" s="14">
        <v>14040000</v>
      </c>
      <c r="B34" s="21" t="s">
        <v>37</v>
      </c>
      <c r="C34" s="25">
        <f>D34+E34</f>
        <v>9593400</v>
      </c>
      <c r="D34" s="25">
        <f>D35+D36</f>
        <v>9593400</v>
      </c>
      <c r="E34" s="60"/>
      <c r="F34" s="60"/>
    </row>
    <row r="35" spans="1:8" ht="75.75" customHeight="1" x14ac:dyDescent="0.3">
      <c r="A35" s="23">
        <v>14040100</v>
      </c>
      <c r="B35" s="24" t="s">
        <v>108</v>
      </c>
      <c r="C35" s="26">
        <f>D35+E35</f>
        <v>6488400</v>
      </c>
      <c r="D35" s="26">
        <v>6488400</v>
      </c>
      <c r="E35" s="60"/>
      <c r="F35" s="60"/>
    </row>
    <row r="36" spans="1:8" ht="62.4" x14ac:dyDescent="0.3">
      <c r="A36" s="23">
        <v>14040200</v>
      </c>
      <c r="B36" s="24" t="s">
        <v>76</v>
      </c>
      <c r="C36" s="26">
        <f>D36+E36</f>
        <v>3105000</v>
      </c>
      <c r="D36" s="26">
        <v>3105000</v>
      </c>
      <c r="E36" s="60"/>
      <c r="F36" s="60"/>
    </row>
    <row r="37" spans="1:8" ht="31.2" x14ac:dyDescent="0.3">
      <c r="A37" s="14">
        <v>18000000</v>
      </c>
      <c r="B37" s="21" t="s">
        <v>64</v>
      </c>
      <c r="C37" s="25">
        <f>C38+C50+C52</f>
        <v>45137362</v>
      </c>
      <c r="D37" s="25">
        <f>D38+D50+D52</f>
        <v>45137362</v>
      </c>
      <c r="E37" s="25">
        <f>E38+E50+E52</f>
        <v>0</v>
      </c>
      <c r="F37" s="25">
        <f>F38+F50+F52</f>
        <v>0</v>
      </c>
      <c r="G37" s="19"/>
      <c r="H37" s="19"/>
    </row>
    <row r="38" spans="1:8" ht="15.6" x14ac:dyDescent="0.3">
      <c r="A38" s="14">
        <v>18010000</v>
      </c>
      <c r="B38" s="21" t="s">
        <v>62</v>
      </c>
      <c r="C38" s="25">
        <f>D38+E38</f>
        <v>16977059</v>
      </c>
      <c r="D38" s="25">
        <f>D39+D40+D41+D42+D43+D44+D45+D46+D47+D48+D49</f>
        <v>16977059</v>
      </c>
      <c r="E38" s="25"/>
      <c r="F38" s="25"/>
      <c r="G38" s="19"/>
    </row>
    <row r="39" spans="1:8" ht="31.95" customHeight="1" x14ac:dyDescent="0.3">
      <c r="A39" s="11">
        <v>18010100</v>
      </c>
      <c r="B39" s="20" t="s">
        <v>39</v>
      </c>
      <c r="C39" s="26">
        <f>D39+E39</f>
        <v>50250</v>
      </c>
      <c r="D39" s="26">
        <v>50250</v>
      </c>
      <c r="E39" s="60"/>
      <c r="F39" s="60"/>
    </row>
    <row r="40" spans="1:8" ht="33" customHeight="1" x14ac:dyDescent="0.3">
      <c r="A40" s="11">
        <v>18010200</v>
      </c>
      <c r="B40" s="20" t="s">
        <v>40</v>
      </c>
      <c r="C40" s="26">
        <f t="shared" ref="C40:C49" si="2">D40+E40</f>
        <v>538704</v>
      </c>
      <c r="D40" s="26">
        <v>538704</v>
      </c>
      <c r="E40" s="60"/>
      <c r="F40" s="60"/>
    </row>
    <row r="41" spans="1:8" ht="32.25" customHeight="1" x14ac:dyDescent="0.3">
      <c r="A41" s="11">
        <v>18010300</v>
      </c>
      <c r="B41" s="20" t="s">
        <v>41</v>
      </c>
      <c r="C41" s="26">
        <f t="shared" si="2"/>
        <v>1466478</v>
      </c>
      <c r="D41" s="26">
        <v>1466478</v>
      </c>
      <c r="E41" s="60"/>
      <c r="F41" s="60"/>
    </row>
    <row r="42" spans="1:8" ht="33" customHeight="1" x14ac:dyDescent="0.3">
      <c r="A42" s="11">
        <v>18010400</v>
      </c>
      <c r="B42" s="20" t="s">
        <v>42</v>
      </c>
      <c r="C42" s="26">
        <f t="shared" si="2"/>
        <v>1057900</v>
      </c>
      <c r="D42" s="26">
        <v>1057900</v>
      </c>
      <c r="E42" s="60"/>
      <c r="F42" s="60"/>
    </row>
    <row r="43" spans="1:8" ht="15.6" x14ac:dyDescent="0.3">
      <c r="A43" s="11">
        <v>18010500</v>
      </c>
      <c r="B43" s="20" t="s">
        <v>43</v>
      </c>
      <c r="C43" s="26">
        <f t="shared" si="2"/>
        <v>743256</v>
      </c>
      <c r="D43" s="26">
        <v>743256</v>
      </c>
      <c r="E43" s="60"/>
      <c r="F43" s="60"/>
    </row>
    <row r="44" spans="1:8" ht="15.6" x14ac:dyDescent="0.3">
      <c r="A44" s="11">
        <v>18010600</v>
      </c>
      <c r="B44" s="20" t="s">
        <v>44</v>
      </c>
      <c r="C44" s="26">
        <f t="shared" si="2"/>
        <v>7298084</v>
      </c>
      <c r="D44" s="26">
        <v>7298084</v>
      </c>
      <c r="E44" s="60"/>
      <c r="F44" s="60"/>
    </row>
    <row r="45" spans="1:8" ht="15.6" x14ac:dyDescent="0.3">
      <c r="A45" s="11">
        <v>18010700</v>
      </c>
      <c r="B45" s="20" t="s">
        <v>45</v>
      </c>
      <c r="C45" s="26">
        <f t="shared" si="2"/>
        <v>3876000</v>
      </c>
      <c r="D45" s="26">
        <v>3876000</v>
      </c>
      <c r="E45" s="60"/>
      <c r="F45" s="60"/>
    </row>
    <row r="46" spans="1:8" ht="15.6" x14ac:dyDescent="0.3">
      <c r="A46" s="11">
        <v>18010900</v>
      </c>
      <c r="B46" s="20" t="s">
        <v>46</v>
      </c>
      <c r="C46" s="26">
        <f t="shared" si="2"/>
        <v>1455376</v>
      </c>
      <c r="D46" s="26">
        <v>1455376</v>
      </c>
      <c r="E46" s="60"/>
      <c r="F46" s="60"/>
    </row>
    <row r="47" spans="1:8" ht="15.6" x14ac:dyDescent="0.3">
      <c r="A47" s="11">
        <v>18011000</v>
      </c>
      <c r="B47" s="20" t="s">
        <v>88</v>
      </c>
      <c r="C47" s="26">
        <f t="shared" si="2"/>
        <v>25000</v>
      </c>
      <c r="D47" s="26">
        <v>25000</v>
      </c>
      <c r="E47" s="60"/>
      <c r="F47" s="60"/>
    </row>
    <row r="48" spans="1:8" ht="15.6" x14ac:dyDescent="0.3">
      <c r="A48" s="11">
        <v>18011100</v>
      </c>
      <c r="B48" s="11" t="s">
        <v>47</v>
      </c>
      <c r="C48" s="26">
        <f t="shared" si="2"/>
        <v>50000</v>
      </c>
      <c r="D48" s="26">
        <v>50000</v>
      </c>
      <c r="E48" s="60"/>
      <c r="F48" s="60"/>
    </row>
    <row r="49" spans="1:6" ht="46.8" x14ac:dyDescent="0.3">
      <c r="A49" s="11">
        <v>18011200</v>
      </c>
      <c r="B49" s="13" t="s">
        <v>105</v>
      </c>
      <c r="C49" s="26">
        <f t="shared" si="2"/>
        <v>416011</v>
      </c>
      <c r="D49" s="26">
        <v>416011</v>
      </c>
      <c r="E49" s="60"/>
      <c r="F49" s="60"/>
    </row>
    <row r="50" spans="1:6" ht="15.6" x14ac:dyDescent="0.3">
      <c r="A50" s="14">
        <v>18030000</v>
      </c>
      <c r="B50" s="21" t="s">
        <v>38</v>
      </c>
      <c r="C50" s="25">
        <f>C51</f>
        <v>11800</v>
      </c>
      <c r="D50" s="25">
        <f>D51</f>
        <v>11800</v>
      </c>
      <c r="E50" s="25">
        <f>E51</f>
        <v>0</v>
      </c>
      <c r="F50" s="25">
        <f>F51</f>
        <v>0</v>
      </c>
    </row>
    <row r="51" spans="1:6" ht="15.6" x14ac:dyDescent="0.3">
      <c r="A51" s="11">
        <v>18030200</v>
      </c>
      <c r="B51" s="20" t="s">
        <v>48</v>
      </c>
      <c r="C51" s="26">
        <f>D51+E51</f>
        <v>11800</v>
      </c>
      <c r="D51" s="26">
        <v>11800</v>
      </c>
      <c r="E51" s="60"/>
      <c r="F51" s="60"/>
    </row>
    <row r="52" spans="1:6" ht="15.6" x14ac:dyDescent="0.3">
      <c r="A52" s="14">
        <v>18050000</v>
      </c>
      <c r="B52" s="21" t="s">
        <v>49</v>
      </c>
      <c r="C52" s="25">
        <f>C53+C54+C55</f>
        <v>28148503</v>
      </c>
      <c r="D52" s="25">
        <f>D53+D54+D55</f>
        <v>28148503</v>
      </c>
      <c r="E52" s="25">
        <f>E53+E54+E55</f>
        <v>0</v>
      </c>
      <c r="F52" s="25">
        <f>F53+F54+F55</f>
        <v>0</v>
      </c>
    </row>
    <row r="53" spans="1:6" ht="15.6" x14ac:dyDescent="0.3">
      <c r="A53" s="11">
        <v>18050300</v>
      </c>
      <c r="B53" s="20" t="s">
        <v>50</v>
      </c>
      <c r="C53" s="26">
        <f>D53+E53</f>
        <v>2515860</v>
      </c>
      <c r="D53" s="26">
        <v>2515860</v>
      </c>
      <c r="E53" s="60"/>
      <c r="F53" s="60"/>
    </row>
    <row r="54" spans="1:6" ht="15.6" x14ac:dyDescent="0.3">
      <c r="A54" s="11">
        <v>18050400</v>
      </c>
      <c r="B54" s="20" t="s">
        <v>51</v>
      </c>
      <c r="C54" s="26">
        <f>D54+E54</f>
        <v>15295403</v>
      </c>
      <c r="D54" s="26">
        <v>15295403</v>
      </c>
      <c r="E54" s="60"/>
      <c r="F54" s="60"/>
    </row>
    <row r="55" spans="1:6" ht="46.8" x14ac:dyDescent="0.3">
      <c r="A55" s="11">
        <v>18050500</v>
      </c>
      <c r="B55" s="20" t="s">
        <v>86</v>
      </c>
      <c r="C55" s="26">
        <f>D55+E55</f>
        <v>10337240</v>
      </c>
      <c r="D55" s="27">
        <v>10337240</v>
      </c>
      <c r="E55" s="60"/>
      <c r="F55" s="60"/>
    </row>
    <row r="56" spans="1:6" ht="15.6" x14ac:dyDescent="0.3">
      <c r="A56" s="14">
        <v>19000000</v>
      </c>
      <c r="B56" s="14" t="s">
        <v>57</v>
      </c>
      <c r="C56" s="25">
        <f>C57</f>
        <v>67500</v>
      </c>
      <c r="D56" s="25">
        <f>D57</f>
        <v>0</v>
      </c>
      <c r="E56" s="25">
        <f>E57</f>
        <v>67500</v>
      </c>
      <c r="F56" s="25">
        <f>F57</f>
        <v>0</v>
      </c>
    </row>
    <row r="57" spans="1:6" ht="15.6" x14ac:dyDescent="0.3">
      <c r="A57" s="14">
        <v>19010000</v>
      </c>
      <c r="B57" s="14" t="s">
        <v>58</v>
      </c>
      <c r="C57" s="25">
        <f>C58+C59+C60</f>
        <v>67500</v>
      </c>
      <c r="D57" s="25">
        <f>D58+D59+D60</f>
        <v>0</v>
      </c>
      <c r="E57" s="25">
        <f>E58+E59+E60</f>
        <v>67500</v>
      </c>
      <c r="F57" s="25">
        <f>F58+F59+F60</f>
        <v>0</v>
      </c>
    </row>
    <row r="58" spans="1:6" ht="49.5" customHeight="1" x14ac:dyDescent="0.3">
      <c r="A58" s="11">
        <v>19010100</v>
      </c>
      <c r="B58" s="13" t="s">
        <v>59</v>
      </c>
      <c r="C58" s="26">
        <f t="shared" ref="C58:C110" si="3">D58+E58</f>
        <v>28875</v>
      </c>
      <c r="D58" s="26"/>
      <c r="E58" s="37">
        <v>28875</v>
      </c>
      <c r="F58" s="60"/>
    </row>
    <row r="59" spans="1:6" ht="31.2" x14ac:dyDescent="0.3">
      <c r="A59" s="11">
        <v>19010200</v>
      </c>
      <c r="B59" s="13" t="s">
        <v>60</v>
      </c>
      <c r="C59" s="26">
        <f t="shared" si="3"/>
        <v>11970</v>
      </c>
      <c r="D59" s="26"/>
      <c r="E59" s="37">
        <v>11970</v>
      </c>
      <c r="F59" s="60"/>
    </row>
    <row r="60" spans="1:6" ht="46.8" x14ac:dyDescent="0.3">
      <c r="A60" s="11">
        <v>19010300</v>
      </c>
      <c r="B60" s="13" t="s">
        <v>61</v>
      </c>
      <c r="C60" s="26">
        <f t="shared" si="3"/>
        <v>26655</v>
      </c>
      <c r="D60" s="26"/>
      <c r="E60" s="37">
        <v>26655</v>
      </c>
      <c r="F60" s="60"/>
    </row>
    <row r="61" spans="1:6" ht="15.6" x14ac:dyDescent="0.3">
      <c r="A61" s="10">
        <v>20000000</v>
      </c>
      <c r="B61" s="14" t="s">
        <v>52</v>
      </c>
      <c r="C61" s="25">
        <f t="shared" si="3"/>
        <v>5710534</v>
      </c>
      <c r="D61" s="25">
        <f>D62+D68+D78</f>
        <v>1482174</v>
      </c>
      <c r="E61" s="25">
        <f>E62+E68+E78</f>
        <v>4228360</v>
      </c>
      <c r="F61" s="25">
        <f>F62+F68+F78</f>
        <v>0</v>
      </c>
    </row>
    <row r="62" spans="1:6" ht="15.6" x14ac:dyDescent="0.3">
      <c r="A62" s="10">
        <v>21000000</v>
      </c>
      <c r="B62" s="14" t="s">
        <v>89</v>
      </c>
      <c r="C62" s="25">
        <f t="shared" si="3"/>
        <v>210007</v>
      </c>
      <c r="D62" s="25">
        <f>D63+D65</f>
        <v>210007</v>
      </c>
      <c r="E62" s="25"/>
      <c r="F62" s="25"/>
    </row>
    <row r="63" spans="1:6" ht="78" x14ac:dyDescent="0.3">
      <c r="A63" s="10">
        <v>21010000</v>
      </c>
      <c r="B63" s="28" t="s">
        <v>93</v>
      </c>
      <c r="C63" s="25">
        <f t="shared" si="3"/>
        <v>47000</v>
      </c>
      <c r="D63" s="25">
        <f>D64</f>
        <v>47000</v>
      </c>
      <c r="E63" s="25"/>
      <c r="F63" s="25"/>
    </row>
    <row r="64" spans="1:6" ht="33" customHeight="1" x14ac:dyDescent="0.3">
      <c r="A64" s="12">
        <v>21010300</v>
      </c>
      <c r="B64" s="29" t="s">
        <v>90</v>
      </c>
      <c r="C64" s="26">
        <f t="shared" si="3"/>
        <v>47000</v>
      </c>
      <c r="D64" s="26">
        <v>47000</v>
      </c>
      <c r="E64" s="26"/>
      <c r="F64" s="26"/>
    </row>
    <row r="65" spans="1:6" ht="15.6" customHeight="1" x14ac:dyDescent="0.3">
      <c r="A65" s="10">
        <v>21080000</v>
      </c>
      <c r="B65" s="28" t="s">
        <v>87</v>
      </c>
      <c r="C65" s="25">
        <f t="shared" si="3"/>
        <v>163007</v>
      </c>
      <c r="D65" s="25">
        <f>D67+D66</f>
        <v>163007</v>
      </c>
      <c r="E65" s="25"/>
      <c r="F65" s="25"/>
    </row>
    <row r="66" spans="1:6" ht="45.6" customHeight="1" x14ac:dyDescent="0.3">
      <c r="A66" s="12">
        <v>21081700</v>
      </c>
      <c r="B66" s="29" t="s">
        <v>109</v>
      </c>
      <c r="C66" s="26">
        <f>D66</f>
        <v>5007</v>
      </c>
      <c r="D66" s="36">
        <v>5007</v>
      </c>
      <c r="E66" s="26"/>
      <c r="F66" s="26"/>
    </row>
    <row r="67" spans="1:6" ht="48" customHeight="1" x14ac:dyDescent="0.3">
      <c r="A67" s="12">
        <v>21081800</v>
      </c>
      <c r="B67" s="29" t="s">
        <v>91</v>
      </c>
      <c r="C67" s="26">
        <f t="shared" si="3"/>
        <v>158000</v>
      </c>
      <c r="D67" s="36">
        <v>158000</v>
      </c>
      <c r="E67" s="26"/>
      <c r="F67" s="26"/>
    </row>
    <row r="68" spans="1:6" ht="31.2" x14ac:dyDescent="0.3">
      <c r="A68" s="10">
        <v>22000000</v>
      </c>
      <c r="B68" s="15" t="s">
        <v>16</v>
      </c>
      <c r="C68" s="25">
        <f t="shared" si="3"/>
        <v>1272167</v>
      </c>
      <c r="D68" s="25">
        <f>D69+D73+D75+D77</f>
        <v>1272167</v>
      </c>
      <c r="E68" s="25">
        <f>E69+E73+E75+E77</f>
        <v>0</v>
      </c>
      <c r="F68" s="25">
        <f>F69+F73+F75+F77</f>
        <v>0</v>
      </c>
    </row>
    <row r="69" spans="1:6" ht="15.6" x14ac:dyDescent="0.3">
      <c r="A69" s="10">
        <v>22010000</v>
      </c>
      <c r="B69" s="15" t="s">
        <v>17</v>
      </c>
      <c r="C69" s="25">
        <f t="shared" si="3"/>
        <v>1259519</v>
      </c>
      <c r="D69" s="25">
        <f>D70+D71+D72</f>
        <v>1259519</v>
      </c>
      <c r="E69" s="25"/>
      <c r="F69" s="25"/>
    </row>
    <row r="70" spans="1:6" ht="45" customHeight="1" x14ac:dyDescent="0.3">
      <c r="A70" s="12">
        <v>22010300</v>
      </c>
      <c r="B70" s="13" t="s">
        <v>103</v>
      </c>
      <c r="C70" s="26">
        <f t="shared" si="3"/>
        <v>33600</v>
      </c>
      <c r="D70" s="26">
        <v>33600</v>
      </c>
      <c r="E70" s="25"/>
      <c r="F70" s="25"/>
    </row>
    <row r="71" spans="1:6" ht="15.6" x14ac:dyDescent="0.3">
      <c r="A71" s="12">
        <v>22012500</v>
      </c>
      <c r="B71" s="13" t="s">
        <v>22</v>
      </c>
      <c r="C71" s="26">
        <f t="shared" si="3"/>
        <v>1126259</v>
      </c>
      <c r="D71" s="26">
        <v>1126259</v>
      </c>
      <c r="E71" s="25"/>
      <c r="F71" s="25"/>
    </row>
    <row r="72" spans="1:6" ht="33.75" customHeight="1" x14ac:dyDescent="0.3">
      <c r="A72" s="12">
        <v>22012600</v>
      </c>
      <c r="B72" s="13" t="s">
        <v>18</v>
      </c>
      <c r="C72" s="26">
        <f t="shared" si="3"/>
        <v>99660</v>
      </c>
      <c r="D72" s="26">
        <v>99660</v>
      </c>
      <c r="E72" s="25"/>
      <c r="F72" s="25"/>
    </row>
    <row r="73" spans="1:6" ht="30" customHeight="1" x14ac:dyDescent="0.3">
      <c r="A73" s="10">
        <v>22080000</v>
      </c>
      <c r="B73" s="28" t="s">
        <v>104</v>
      </c>
      <c r="C73" s="25">
        <f>D73+E73</f>
        <v>848</v>
      </c>
      <c r="D73" s="25">
        <f>D74</f>
        <v>848</v>
      </c>
      <c r="E73" s="25"/>
      <c r="F73" s="25"/>
    </row>
    <row r="74" spans="1:6" ht="33.75" customHeight="1" x14ac:dyDescent="0.3">
      <c r="A74" s="12">
        <v>22080400</v>
      </c>
      <c r="B74" s="29" t="s">
        <v>92</v>
      </c>
      <c r="C74" s="26">
        <f>D74+E74</f>
        <v>848</v>
      </c>
      <c r="D74" s="26">
        <v>848</v>
      </c>
      <c r="E74" s="25"/>
      <c r="F74" s="25"/>
    </row>
    <row r="75" spans="1:6" ht="15.6" x14ac:dyDescent="0.3">
      <c r="A75" s="10">
        <v>22090000</v>
      </c>
      <c r="B75" s="15" t="s">
        <v>55</v>
      </c>
      <c r="C75" s="25">
        <f t="shared" si="3"/>
        <v>4000</v>
      </c>
      <c r="D75" s="25">
        <f>D76</f>
        <v>4000</v>
      </c>
      <c r="E75" s="25">
        <f t="shared" ref="E75:F75" si="4">E76</f>
        <v>0</v>
      </c>
      <c r="F75" s="25">
        <f t="shared" si="4"/>
        <v>0</v>
      </c>
    </row>
    <row r="76" spans="1:6" ht="45" customHeight="1" x14ac:dyDescent="0.3">
      <c r="A76" s="12">
        <v>22090100</v>
      </c>
      <c r="B76" s="13" t="s">
        <v>56</v>
      </c>
      <c r="C76" s="26">
        <f t="shared" si="3"/>
        <v>4000</v>
      </c>
      <c r="D76" s="26">
        <v>4000</v>
      </c>
      <c r="E76" s="25"/>
      <c r="F76" s="25"/>
    </row>
    <row r="77" spans="1:6" ht="63" customHeight="1" x14ac:dyDescent="0.3">
      <c r="A77" s="42">
        <v>22130000</v>
      </c>
      <c r="B77" s="45" t="s">
        <v>110</v>
      </c>
      <c r="C77" s="46">
        <f>D77+E77</f>
        <v>7800</v>
      </c>
      <c r="D77" s="40">
        <v>7800</v>
      </c>
      <c r="E77" s="40">
        <v>0</v>
      </c>
      <c r="F77" s="40">
        <v>0</v>
      </c>
    </row>
    <row r="78" spans="1:6" ht="15.6" x14ac:dyDescent="0.3">
      <c r="A78" s="10">
        <v>25000000</v>
      </c>
      <c r="B78" s="14" t="s">
        <v>14</v>
      </c>
      <c r="C78" s="25">
        <f t="shared" si="3"/>
        <v>4228360</v>
      </c>
      <c r="D78" s="25">
        <f>D79+D83</f>
        <v>0</v>
      </c>
      <c r="E78" s="25">
        <f>E79+E83</f>
        <v>4228360</v>
      </c>
      <c r="F78" s="25">
        <f>F79+F83</f>
        <v>0</v>
      </c>
    </row>
    <row r="79" spans="1:6" ht="31.2" x14ac:dyDescent="0.3">
      <c r="A79" s="10">
        <v>25010000</v>
      </c>
      <c r="B79" s="15" t="s">
        <v>11</v>
      </c>
      <c r="C79" s="25">
        <f t="shared" si="3"/>
        <v>3578360</v>
      </c>
      <c r="D79" s="25">
        <f>D80+D81</f>
        <v>0</v>
      </c>
      <c r="E79" s="25">
        <f>E80+E81+E82</f>
        <v>3578360</v>
      </c>
      <c r="F79" s="25">
        <f>F80+F81+F82</f>
        <v>0</v>
      </c>
    </row>
    <row r="80" spans="1:6" ht="31.2" x14ac:dyDescent="0.3">
      <c r="A80" s="12">
        <v>25010100</v>
      </c>
      <c r="B80" s="13" t="s">
        <v>9</v>
      </c>
      <c r="C80" s="26">
        <f t="shared" si="3"/>
        <v>3368060</v>
      </c>
      <c r="D80" s="60"/>
      <c r="E80" s="26">
        <v>3368060</v>
      </c>
      <c r="F80" s="60"/>
    </row>
    <row r="81" spans="1:7" ht="30" customHeight="1" x14ac:dyDescent="0.3">
      <c r="A81" s="12">
        <v>25010300</v>
      </c>
      <c r="B81" s="13" t="s">
        <v>65</v>
      </c>
      <c r="C81" s="26">
        <f t="shared" si="3"/>
        <v>180300</v>
      </c>
      <c r="D81" s="60"/>
      <c r="E81" s="26">
        <v>180300</v>
      </c>
      <c r="F81" s="60"/>
    </row>
    <row r="82" spans="1:7" ht="30" customHeight="1" x14ac:dyDescent="0.3">
      <c r="A82" s="12">
        <v>25010400</v>
      </c>
      <c r="B82" s="13" t="s">
        <v>73</v>
      </c>
      <c r="C82" s="26">
        <f t="shared" si="3"/>
        <v>30000</v>
      </c>
      <c r="D82" s="60"/>
      <c r="E82" s="26">
        <v>30000</v>
      </c>
      <c r="F82" s="60"/>
    </row>
    <row r="83" spans="1:7" ht="15.6" x14ac:dyDescent="0.3">
      <c r="A83" s="10">
        <v>25020000</v>
      </c>
      <c r="B83" s="15" t="s">
        <v>74</v>
      </c>
      <c r="C83" s="25">
        <f t="shared" si="3"/>
        <v>650000</v>
      </c>
      <c r="D83" s="61"/>
      <c r="E83" s="25">
        <f>E84</f>
        <v>650000</v>
      </c>
      <c r="F83" s="25">
        <f>F84</f>
        <v>0</v>
      </c>
    </row>
    <row r="84" spans="1:7" ht="96" customHeight="1" x14ac:dyDescent="0.3">
      <c r="A84" s="12">
        <v>25020200</v>
      </c>
      <c r="B84" s="13" t="s">
        <v>75</v>
      </c>
      <c r="C84" s="26">
        <f t="shared" si="3"/>
        <v>650000</v>
      </c>
      <c r="D84" s="60"/>
      <c r="E84" s="26">
        <v>650000</v>
      </c>
      <c r="F84" s="60"/>
    </row>
    <row r="85" spans="1:7" ht="15.6" x14ac:dyDescent="0.3">
      <c r="A85" s="12"/>
      <c r="B85" s="15" t="s">
        <v>23</v>
      </c>
      <c r="C85" s="25">
        <f t="shared" si="3"/>
        <v>150861367</v>
      </c>
      <c r="D85" s="25">
        <f>D15+D61</f>
        <v>146565507</v>
      </c>
      <c r="E85" s="25">
        <f>E15+E61</f>
        <v>4295860</v>
      </c>
      <c r="F85" s="25">
        <f>F15+F61</f>
        <v>0</v>
      </c>
    </row>
    <row r="86" spans="1:7" ht="15.6" x14ac:dyDescent="0.3">
      <c r="A86" s="31">
        <v>40000000</v>
      </c>
      <c r="B86" s="31" t="s">
        <v>15</v>
      </c>
      <c r="C86" s="32">
        <f t="shared" si="3"/>
        <v>39040019</v>
      </c>
      <c r="D86" s="32">
        <f>D87</f>
        <v>39040019</v>
      </c>
      <c r="E86" s="32">
        <f>E87</f>
        <v>0</v>
      </c>
      <c r="F86" s="32">
        <f>F87</f>
        <v>0</v>
      </c>
    </row>
    <row r="87" spans="1:7" ht="15.6" x14ac:dyDescent="0.3">
      <c r="A87" s="31">
        <v>41000000</v>
      </c>
      <c r="B87" s="34" t="s">
        <v>3</v>
      </c>
      <c r="C87" s="32">
        <f>D87+E87</f>
        <v>39040019</v>
      </c>
      <c r="D87" s="32">
        <f>D88+D91</f>
        <v>39040019</v>
      </c>
      <c r="E87" s="32">
        <f t="shared" ref="E87:F87" si="5">E88+E91</f>
        <v>0</v>
      </c>
      <c r="F87" s="32">
        <f t="shared" si="5"/>
        <v>0</v>
      </c>
    </row>
    <row r="88" spans="1:7" ht="15.6" x14ac:dyDescent="0.3">
      <c r="A88" s="31">
        <v>41020000</v>
      </c>
      <c r="B88" s="31" t="s">
        <v>20</v>
      </c>
      <c r="C88" s="32">
        <f t="shared" si="3"/>
        <v>33052800</v>
      </c>
      <c r="D88" s="32">
        <f>D89+D90</f>
        <v>33052800</v>
      </c>
      <c r="E88" s="32">
        <f>E89</f>
        <v>0</v>
      </c>
      <c r="F88" s="32">
        <f>F89</f>
        <v>0</v>
      </c>
    </row>
    <row r="89" spans="1:7" ht="15.6" x14ac:dyDescent="0.3">
      <c r="A89" s="23">
        <v>41020100</v>
      </c>
      <c r="B89" s="24" t="s">
        <v>13</v>
      </c>
      <c r="C89" s="30">
        <f t="shared" si="3"/>
        <v>27552800</v>
      </c>
      <c r="D89" s="30">
        <v>27552800</v>
      </c>
      <c r="E89" s="33"/>
      <c r="F89" s="33"/>
    </row>
    <row r="90" spans="1:7" ht="78" x14ac:dyDescent="0.3">
      <c r="A90" s="51">
        <v>41021400</v>
      </c>
      <c r="B90" s="52" t="s">
        <v>111</v>
      </c>
      <c r="C90" s="50">
        <f t="shared" si="3"/>
        <v>5500000</v>
      </c>
      <c r="D90" s="50">
        <v>5500000</v>
      </c>
      <c r="E90" s="48"/>
      <c r="F90" s="48"/>
    </row>
    <row r="91" spans="1:7" ht="15.6" x14ac:dyDescent="0.3">
      <c r="A91" s="31">
        <v>41050000</v>
      </c>
      <c r="B91" s="31" t="s">
        <v>21</v>
      </c>
      <c r="C91" s="32">
        <f t="shared" si="3"/>
        <v>5987219</v>
      </c>
      <c r="D91" s="32">
        <f>D92</f>
        <v>5987219</v>
      </c>
      <c r="E91" s="32">
        <f t="shared" ref="E91:F91" si="6">E92</f>
        <v>0</v>
      </c>
      <c r="F91" s="32">
        <f t="shared" si="6"/>
        <v>0</v>
      </c>
    </row>
    <row r="92" spans="1:7" ht="21.75" customHeight="1" x14ac:dyDescent="0.3">
      <c r="A92" s="57">
        <v>41053900</v>
      </c>
      <c r="B92" s="58" t="s">
        <v>113</v>
      </c>
      <c r="C92" s="59">
        <f t="shared" si="3"/>
        <v>5987219</v>
      </c>
      <c r="D92" s="59">
        <f>D93+D94+D95+D96+D97+D98+D99+D100+D101+D102+D103+D104+D105+D106+D107+D108+D110+D111+D112+D113+D114+D115+D116+D117+D109</f>
        <v>5987219</v>
      </c>
      <c r="E92" s="59">
        <f t="shared" ref="E92:F92" si="7">E93+E94+E95+E96+E97+E98+E99+E100+E101+E102+E103+E104+E105+E106+E107+E108+E110+E111+E112+E113+E114+E115+E116+E117+E109</f>
        <v>0</v>
      </c>
      <c r="F92" s="59">
        <f t="shared" si="7"/>
        <v>0</v>
      </c>
      <c r="G92" s="19"/>
    </row>
    <row r="93" spans="1:7" ht="77.400000000000006" customHeight="1" x14ac:dyDescent="0.3">
      <c r="A93" s="51">
        <v>41053900</v>
      </c>
      <c r="B93" s="52" t="s">
        <v>69</v>
      </c>
      <c r="C93" s="50">
        <f>D93+E93</f>
        <v>17545</v>
      </c>
      <c r="D93" s="50">
        <v>17545</v>
      </c>
      <c r="E93" s="47"/>
      <c r="F93" s="47"/>
      <c r="G93" s="19">
        <f>C93+C94+C95+C96+C97+C98+C99</f>
        <v>629824</v>
      </c>
    </row>
    <row r="94" spans="1:7" ht="67.5" customHeight="1" x14ac:dyDescent="0.3">
      <c r="A94" s="51">
        <v>41053900</v>
      </c>
      <c r="B94" s="52" t="s">
        <v>70</v>
      </c>
      <c r="C94" s="50">
        <f t="shared" si="3"/>
        <v>38599</v>
      </c>
      <c r="D94" s="50">
        <v>38599</v>
      </c>
      <c r="E94" s="47"/>
      <c r="F94" s="47"/>
    </row>
    <row r="95" spans="1:7" ht="191.25" customHeight="1" x14ac:dyDescent="0.3">
      <c r="A95" s="51">
        <v>41053900</v>
      </c>
      <c r="B95" s="52" t="s">
        <v>84</v>
      </c>
      <c r="C95" s="50">
        <f t="shared" si="3"/>
        <v>10000</v>
      </c>
      <c r="D95" s="50">
        <v>10000</v>
      </c>
      <c r="E95" s="47"/>
      <c r="F95" s="47"/>
    </row>
    <row r="96" spans="1:7" ht="253.2" customHeight="1" x14ac:dyDescent="0.3">
      <c r="A96" s="51">
        <v>41053900</v>
      </c>
      <c r="B96" s="53" t="s">
        <v>102</v>
      </c>
      <c r="C96" s="50">
        <f t="shared" si="3"/>
        <v>504000</v>
      </c>
      <c r="D96" s="50">
        <v>504000</v>
      </c>
      <c r="E96" s="47"/>
      <c r="F96" s="47"/>
    </row>
    <row r="97" spans="1:8" ht="48.75" customHeight="1" x14ac:dyDescent="0.3">
      <c r="A97" s="51">
        <v>41053900</v>
      </c>
      <c r="B97" s="52" t="s">
        <v>54</v>
      </c>
      <c r="C97" s="50">
        <f t="shared" si="3"/>
        <v>10380</v>
      </c>
      <c r="D97" s="50">
        <v>10380</v>
      </c>
      <c r="E97" s="47"/>
      <c r="F97" s="47"/>
    </row>
    <row r="98" spans="1:8" ht="78.75" customHeight="1" x14ac:dyDescent="0.3">
      <c r="A98" s="51">
        <v>41053900</v>
      </c>
      <c r="B98" s="52" t="s">
        <v>85</v>
      </c>
      <c r="C98" s="50">
        <f t="shared" si="3"/>
        <v>9700</v>
      </c>
      <c r="D98" s="50">
        <v>9700</v>
      </c>
      <c r="E98" s="47"/>
      <c r="F98" s="47"/>
    </row>
    <row r="99" spans="1:8" ht="51" customHeight="1" x14ac:dyDescent="0.3">
      <c r="A99" s="51">
        <v>41053900</v>
      </c>
      <c r="B99" s="52" t="s">
        <v>53</v>
      </c>
      <c r="C99" s="50">
        <f>D99+E99</f>
        <v>39600</v>
      </c>
      <c r="D99" s="50">
        <v>39600</v>
      </c>
      <c r="E99" s="47"/>
      <c r="F99" s="47"/>
    </row>
    <row r="100" spans="1:8" ht="48.75" customHeight="1" x14ac:dyDescent="0.3">
      <c r="A100" s="51">
        <v>41053900</v>
      </c>
      <c r="B100" s="54" t="s">
        <v>77</v>
      </c>
      <c r="C100" s="50">
        <f t="shared" si="3"/>
        <v>800000</v>
      </c>
      <c r="D100" s="50">
        <v>800000</v>
      </c>
      <c r="E100" s="47"/>
      <c r="F100" s="47"/>
      <c r="G100" s="19">
        <f>D100+D101+D102+D103+D104+D105+D106+D107+D108+D109</f>
        <v>3263211</v>
      </c>
    </row>
    <row r="101" spans="1:8" ht="94.2" customHeight="1" x14ac:dyDescent="0.3">
      <c r="A101" s="51">
        <v>41053900</v>
      </c>
      <c r="B101" s="52" t="s">
        <v>95</v>
      </c>
      <c r="C101" s="50">
        <f t="shared" si="3"/>
        <v>155693</v>
      </c>
      <c r="D101" s="50">
        <v>155693</v>
      </c>
      <c r="E101" s="47"/>
      <c r="F101" s="47"/>
      <c r="G101" s="19"/>
    </row>
    <row r="102" spans="1:8" ht="46.5" customHeight="1" x14ac:dyDescent="0.3">
      <c r="A102" s="55">
        <v>41053900</v>
      </c>
      <c r="B102" s="54" t="s">
        <v>78</v>
      </c>
      <c r="C102" s="56">
        <f>D102+E102</f>
        <v>80000</v>
      </c>
      <c r="D102" s="56">
        <v>80000</v>
      </c>
      <c r="E102" s="49"/>
      <c r="F102" s="49"/>
      <c r="G102" s="19"/>
    </row>
    <row r="103" spans="1:8" ht="96" customHeight="1" x14ac:dyDescent="0.3">
      <c r="A103" s="51">
        <v>41053900</v>
      </c>
      <c r="B103" s="52" t="s">
        <v>81</v>
      </c>
      <c r="C103" s="50">
        <f>D103+E103</f>
        <v>159086</v>
      </c>
      <c r="D103" s="50">
        <v>159086</v>
      </c>
      <c r="E103" s="47"/>
      <c r="F103" s="47"/>
      <c r="G103" s="19"/>
    </row>
    <row r="104" spans="1:8" ht="95.25" customHeight="1" x14ac:dyDescent="0.3">
      <c r="A104" s="51">
        <v>41053900</v>
      </c>
      <c r="B104" s="52" t="s">
        <v>71</v>
      </c>
      <c r="C104" s="50">
        <f>D104+E104</f>
        <v>206430</v>
      </c>
      <c r="D104" s="50">
        <v>206430</v>
      </c>
      <c r="E104" s="47"/>
      <c r="F104" s="47"/>
      <c r="G104" s="19"/>
    </row>
    <row r="105" spans="1:8" ht="92.4" customHeight="1" x14ac:dyDescent="0.3">
      <c r="A105" s="51">
        <v>41053900</v>
      </c>
      <c r="B105" s="52" t="s">
        <v>96</v>
      </c>
      <c r="C105" s="50">
        <f t="shared" si="3"/>
        <v>250000</v>
      </c>
      <c r="D105" s="50">
        <v>250000</v>
      </c>
      <c r="E105" s="47"/>
      <c r="F105" s="47"/>
    </row>
    <row r="106" spans="1:8" ht="106.2" customHeight="1" x14ac:dyDescent="0.3">
      <c r="A106" s="51">
        <v>41053900</v>
      </c>
      <c r="B106" s="52" t="s">
        <v>82</v>
      </c>
      <c r="C106" s="50">
        <f>D106+E106</f>
        <v>363000</v>
      </c>
      <c r="D106" s="50">
        <v>363000</v>
      </c>
      <c r="E106" s="47"/>
      <c r="F106" s="47"/>
    </row>
    <row r="107" spans="1:8" ht="92.4" customHeight="1" x14ac:dyDescent="0.3">
      <c r="A107" s="51">
        <v>41053900</v>
      </c>
      <c r="B107" s="52" t="s">
        <v>94</v>
      </c>
      <c r="C107" s="50">
        <f t="shared" si="3"/>
        <v>184129</v>
      </c>
      <c r="D107" s="50">
        <v>184129</v>
      </c>
      <c r="E107" s="47"/>
      <c r="F107" s="47"/>
    </row>
    <row r="108" spans="1:8" ht="81" customHeight="1" x14ac:dyDescent="0.3">
      <c r="A108" s="51">
        <v>41053900</v>
      </c>
      <c r="B108" s="52" t="s">
        <v>112</v>
      </c>
      <c r="C108" s="50">
        <f t="shared" si="3"/>
        <v>551973</v>
      </c>
      <c r="D108" s="50">
        <v>551973</v>
      </c>
      <c r="E108" s="47"/>
      <c r="F108" s="47"/>
    </row>
    <row r="109" spans="1:8" ht="85.5" customHeight="1" x14ac:dyDescent="0.3">
      <c r="A109" s="51">
        <v>41053900</v>
      </c>
      <c r="B109" s="52" t="s">
        <v>116</v>
      </c>
      <c r="C109" s="50">
        <f t="shared" si="3"/>
        <v>512900</v>
      </c>
      <c r="D109" s="50">
        <v>512900</v>
      </c>
      <c r="E109" s="47"/>
      <c r="F109" s="47"/>
    </row>
    <row r="110" spans="1:8" ht="94.2" customHeight="1" x14ac:dyDescent="0.3">
      <c r="A110" s="51">
        <v>41053900</v>
      </c>
      <c r="B110" s="52" t="s">
        <v>97</v>
      </c>
      <c r="C110" s="50">
        <f t="shared" si="3"/>
        <v>197970</v>
      </c>
      <c r="D110" s="50">
        <v>197970</v>
      </c>
      <c r="E110" s="47"/>
      <c r="F110" s="47"/>
      <c r="G110" s="19">
        <f>D110+D111+D112+D113+D114+D115+D116+D117</f>
        <v>2094184</v>
      </c>
      <c r="H110" s="19"/>
    </row>
    <row r="111" spans="1:8" ht="49.5" customHeight="1" x14ac:dyDescent="0.3">
      <c r="A111" s="51">
        <v>41053900</v>
      </c>
      <c r="B111" s="52" t="s">
        <v>79</v>
      </c>
      <c r="C111" s="50">
        <f>D111+E111</f>
        <v>51357</v>
      </c>
      <c r="D111" s="50">
        <v>51357</v>
      </c>
      <c r="E111" s="47"/>
      <c r="F111" s="47"/>
      <c r="H111" s="19"/>
    </row>
    <row r="112" spans="1:8" ht="78.75" customHeight="1" x14ac:dyDescent="0.3">
      <c r="A112" s="51">
        <v>41053900</v>
      </c>
      <c r="B112" s="52" t="s">
        <v>72</v>
      </c>
      <c r="C112" s="50">
        <f t="shared" ref="C112:C118" si="8">D112+E112</f>
        <v>210070</v>
      </c>
      <c r="D112" s="50">
        <v>210070</v>
      </c>
      <c r="E112" s="47"/>
      <c r="F112" s="47"/>
    </row>
    <row r="113" spans="1:6" ht="93.6" customHeight="1" x14ac:dyDescent="0.3">
      <c r="A113" s="51">
        <v>41053900</v>
      </c>
      <c r="B113" s="52" t="s">
        <v>98</v>
      </c>
      <c r="C113" s="50">
        <f t="shared" si="8"/>
        <v>42000</v>
      </c>
      <c r="D113" s="50">
        <v>42000</v>
      </c>
      <c r="E113" s="50"/>
      <c r="F113" s="50"/>
    </row>
    <row r="114" spans="1:6" ht="108.6" customHeight="1" x14ac:dyDescent="0.3">
      <c r="A114" s="51">
        <v>41053900</v>
      </c>
      <c r="B114" s="52" t="s">
        <v>99</v>
      </c>
      <c r="C114" s="50">
        <f t="shared" si="8"/>
        <v>150000</v>
      </c>
      <c r="D114" s="50">
        <v>150000</v>
      </c>
      <c r="E114" s="50"/>
      <c r="F114" s="50"/>
    </row>
    <row r="115" spans="1:6" ht="47.25" customHeight="1" x14ac:dyDescent="0.3">
      <c r="A115" s="51">
        <v>41053900</v>
      </c>
      <c r="B115" s="52" t="s">
        <v>83</v>
      </c>
      <c r="C115" s="50">
        <f t="shared" si="8"/>
        <v>300000</v>
      </c>
      <c r="D115" s="50">
        <v>300000</v>
      </c>
      <c r="E115" s="50"/>
      <c r="F115" s="50"/>
    </row>
    <row r="116" spans="1:6" ht="91.2" customHeight="1" x14ac:dyDescent="0.3">
      <c r="A116" s="51">
        <v>41053900</v>
      </c>
      <c r="B116" s="52" t="s">
        <v>100</v>
      </c>
      <c r="C116" s="50">
        <f t="shared" si="8"/>
        <v>907487</v>
      </c>
      <c r="D116" s="50">
        <v>907487</v>
      </c>
      <c r="E116" s="50"/>
      <c r="F116" s="50"/>
    </row>
    <row r="117" spans="1:6" ht="95.4" customHeight="1" x14ac:dyDescent="0.3">
      <c r="A117" s="51">
        <v>41053900</v>
      </c>
      <c r="B117" s="52" t="s">
        <v>101</v>
      </c>
      <c r="C117" s="50">
        <f t="shared" si="8"/>
        <v>235300</v>
      </c>
      <c r="D117" s="50">
        <v>235300</v>
      </c>
      <c r="E117" s="50"/>
      <c r="F117" s="50"/>
    </row>
    <row r="118" spans="1:6" ht="19.5" customHeight="1" x14ac:dyDescent="0.3">
      <c r="A118" s="62" t="s">
        <v>25</v>
      </c>
      <c r="B118" s="31" t="s">
        <v>24</v>
      </c>
      <c r="C118" s="32">
        <f t="shared" si="8"/>
        <v>189901386</v>
      </c>
      <c r="D118" s="32">
        <f>D85+D86</f>
        <v>185605526</v>
      </c>
      <c r="E118" s="32">
        <f>E85+E86</f>
        <v>4295860</v>
      </c>
      <c r="F118" s="32">
        <f>F85+F86</f>
        <v>0</v>
      </c>
    </row>
    <row r="119" spans="1:6" x14ac:dyDescent="0.25">
      <c r="A119" s="6"/>
      <c r="B119" s="7"/>
      <c r="C119" s="7"/>
      <c r="D119" s="8"/>
      <c r="E119" s="9"/>
      <c r="F119" s="8"/>
    </row>
    <row r="120" spans="1:6" ht="15.75" customHeight="1" x14ac:dyDescent="0.3">
      <c r="A120" s="64" t="s">
        <v>66</v>
      </c>
      <c r="B120" s="64"/>
      <c r="C120" s="64"/>
      <c r="D120" s="64"/>
      <c r="E120" s="64"/>
      <c r="F120" s="64"/>
    </row>
    <row r="121" spans="1:6" x14ac:dyDescent="0.25">
      <c r="A121" s="63"/>
      <c r="B121" s="63"/>
      <c r="C121" s="63"/>
      <c r="D121" s="63"/>
      <c r="E121" s="63"/>
      <c r="F121" s="63"/>
    </row>
  </sheetData>
  <mergeCells count="12">
    <mergeCell ref="A120:F120"/>
    <mergeCell ref="A121:F121"/>
    <mergeCell ref="B6:E6"/>
    <mergeCell ref="B7:D7"/>
    <mergeCell ref="A9:E9"/>
    <mergeCell ref="A11:A13"/>
    <mergeCell ref="B11:B13"/>
    <mergeCell ref="C11:C13"/>
    <mergeCell ref="D11:D13"/>
    <mergeCell ref="E11:F11"/>
    <mergeCell ref="E12:E13"/>
    <mergeCell ref="F12:F13"/>
  </mergeCells>
  <pageMargins left="0.74803149606299213" right="0.27559055118110237" top="0.19685039370078741" bottom="0.19685039370078741"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user6</dc:creator>
  <cp:lastModifiedBy>Asus</cp:lastModifiedBy>
  <cp:lastPrinted>2025-12-16T14:20:04Z</cp:lastPrinted>
  <dcterms:created xsi:type="dcterms:W3CDTF">2005-03-22T14:14:41Z</dcterms:created>
  <dcterms:modified xsi:type="dcterms:W3CDTF">2025-12-25T07:57:19Z</dcterms:modified>
</cp:coreProperties>
</file>